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60" windowWidth="17496" windowHeight="8448" activeTab="1"/>
  </bookViews>
  <sheets>
    <sheet name="Средние цены" sheetId="4" r:id="rId1"/>
    <sheet name="РС" sheetId="2" r:id="rId2"/>
    <sheet name="МС" sheetId="3" r:id="rId3"/>
  </sheets>
  <definedNames>
    <definedName name="_xlnm.Print_Titles" localSheetId="2">МС!$4:$8</definedName>
    <definedName name="_xlnm.Print_Titles" localSheetId="1">РС!$4:$8</definedName>
  </definedNames>
  <calcPr calcId="144525"/>
</workbook>
</file>

<file path=xl/calcChain.xml><?xml version="1.0" encoding="utf-8"?>
<calcChain xmlns="http://schemas.openxmlformats.org/spreadsheetml/2006/main">
  <c r="C10" i="3" l="1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9" i="3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9" i="2"/>
  <c r="K11" i="2" l="1"/>
  <c r="K18" i="3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10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G22" i="2" l="1"/>
  <c r="R39" i="3"/>
  <c r="K35" i="3"/>
  <c r="O21" i="2"/>
  <c r="O19" i="3"/>
  <c r="M11" i="3"/>
  <c r="Q38" i="2"/>
  <c r="M36" i="3"/>
  <c r="E36" i="2"/>
  <c r="O28" i="2"/>
  <c r="I22" i="3"/>
  <c r="I21" i="3"/>
  <c r="M18" i="2"/>
  <c r="O12" i="2"/>
  <c r="K12" i="3"/>
  <c r="O10" i="3"/>
  <c r="O29" i="3"/>
  <c r="I25" i="3"/>
  <c r="I15" i="3"/>
  <c r="I14" i="3"/>
  <c r="O41" i="3"/>
  <c r="K41" i="3"/>
  <c r="E41" i="3"/>
  <c r="G41" i="3"/>
  <c r="I41" i="2"/>
  <c r="O40" i="2"/>
  <c r="M37" i="2"/>
  <c r="O37" i="2"/>
  <c r="K37" i="2"/>
  <c r="R37" i="3"/>
  <c r="E34" i="3"/>
  <c r="O33" i="2"/>
  <c r="G33" i="2"/>
  <c r="K33" i="2"/>
  <c r="I33" i="2"/>
  <c r="M33" i="2"/>
  <c r="E33" i="3"/>
  <c r="O32" i="2"/>
  <c r="G30" i="2"/>
  <c r="M30" i="2"/>
  <c r="O30" i="2"/>
  <c r="I30" i="3"/>
  <c r="G26" i="3"/>
  <c r="G25" i="2"/>
  <c r="I24" i="2"/>
  <c r="E24" i="2"/>
  <c r="M24" i="2"/>
  <c r="O24" i="2"/>
  <c r="O24" i="3"/>
  <c r="G17" i="3"/>
  <c r="K17" i="3"/>
  <c r="O17" i="3"/>
  <c r="O16" i="2"/>
  <c r="G13" i="3"/>
  <c r="G11" i="3"/>
  <c r="G34" i="2"/>
  <c r="O34" i="2"/>
  <c r="I34" i="2"/>
  <c r="M34" i="2"/>
  <c r="K19" i="2"/>
  <c r="G19" i="2"/>
  <c r="M19" i="2"/>
  <c r="K11" i="3"/>
  <c r="E18" i="3"/>
  <c r="I37" i="2"/>
  <c r="K27" i="3"/>
  <c r="I10" i="2"/>
  <c r="I28" i="3"/>
  <c r="G37" i="2"/>
  <c r="I11" i="3"/>
  <c r="O31" i="2"/>
  <c r="I26" i="2"/>
  <c r="K26" i="2"/>
  <c r="G26" i="2"/>
  <c r="I27" i="2"/>
  <c r="G27" i="2"/>
  <c r="M27" i="2"/>
  <c r="O27" i="2"/>
  <c r="K27" i="2"/>
  <c r="E27" i="2"/>
  <c r="I17" i="3"/>
  <c r="E37" i="2"/>
  <c r="K23" i="2"/>
  <c r="I19" i="2"/>
  <c r="E17" i="3"/>
  <c r="E26" i="2"/>
  <c r="K34" i="2"/>
  <c r="M17" i="3"/>
  <c r="I38" i="2"/>
  <c r="M26" i="2"/>
  <c r="E34" i="2"/>
  <c r="O26" i="2"/>
  <c r="M12" i="3"/>
  <c r="I18" i="3"/>
  <c r="E9" i="2"/>
  <c r="G9" i="2"/>
  <c r="O9" i="2"/>
  <c r="M9" i="2"/>
  <c r="K9" i="2"/>
  <c r="I9" i="2"/>
  <c r="G15" i="2"/>
  <c r="I15" i="2"/>
  <c r="K15" i="2"/>
  <c r="M15" i="2"/>
  <c r="E15" i="2"/>
  <c r="O15" i="2"/>
  <c r="O23" i="3"/>
  <c r="K23" i="3"/>
  <c r="M23" i="3"/>
  <c r="G23" i="3"/>
  <c r="E23" i="3"/>
  <c r="I23" i="3"/>
  <c r="E38" i="3"/>
  <c r="R38" i="3"/>
  <c r="K38" i="3"/>
  <c r="O38" i="3"/>
  <c r="M38" i="3"/>
  <c r="I38" i="3"/>
  <c r="G38" i="3"/>
  <c r="R29" i="3"/>
  <c r="E20" i="2"/>
  <c r="O20" i="2"/>
  <c r="M20" i="2"/>
  <c r="I20" i="2"/>
  <c r="K20" i="2"/>
  <c r="G20" i="2"/>
  <c r="E19" i="2"/>
  <c r="G14" i="3"/>
  <c r="O11" i="2"/>
  <c r="K24" i="2"/>
  <c r="I11" i="2"/>
  <c r="G18" i="3"/>
  <c r="E33" i="2"/>
  <c r="M41" i="3"/>
  <c r="E30" i="2"/>
  <c r="K30" i="2"/>
  <c r="M18" i="3"/>
  <c r="I41" i="3"/>
  <c r="Q37" i="2"/>
  <c r="K14" i="3"/>
  <c r="O18" i="3"/>
  <c r="O19" i="2"/>
  <c r="M11" i="2"/>
  <c r="G24" i="2"/>
  <c r="I30" i="2"/>
  <c r="E11" i="2"/>
  <c r="G11" i="2"/>
  <c r="I36" i="2" l="1"/>
  <c r="M28" i="2"/>
  <c r="M29" i="3"/>
  <c r="K29" i="3"/>
  <c r="E29" i="3"/>
  <c r="I28" i="2"/>
  <c r="M22" i="2"/>
  <c r="K22" i="2"/>
  <c r="M12" i="2"/>
  <c r="K36" i="3"/>
  <c r="O36" i="2"/>
  <c r="O22" i="2"/>
  <c r="I22" i="2"/>
  <c r="E22" i="2"/>
  <c r="K19" i="3"/>
  <c r="E12" i="3"/>
  <c r="O12" i="3"/>
  <c r="G12" i="2"/>
  <c r="G12" i="3"/>
  <c r="G32" i="2"/>
  <c r="I32" i="2"/>
  <c r="I12" i="2"/>
  <c r="I13" i="3"/>
  <c r="K39" i="3"/>
  <c r="O39" i="3"/>
  <c r="M34" i="3"/>
  <c r="O30" i="3"/>
  <c r="I27" i="3"/>
  <c r="R25" i="3"/>
  <c r="R42" i="3" s="1"/>
  <c r="K12" i="2"/>
  <c r="E39" i="3"/>
  <c r="M36" i="2"/>
  <c r="K36" i="2"/>
  <c r="G35" i="3"/>
  <c r="E27" i="3"/>
  <c r="K25" i="3"/>
  <c r="I16" i="2"/>
  <c r="G16" i="2"/>
  <c r="K16" i="2"/>
  <c r="E10" i="3"/>
  <c r="M10" i="3"/>
  <c r="I39" i="3"/>
  <c r="M39" i="3"/>
  <c r="G39" i="3"/>
  <c r="I36" i="3"/>
  <c r="O36" i="3"/>
  <c r="G36" i="3"/>
  <c r="G36" i="2"/>
  <c r="O35" i="3"/>
  <c r="I35" i="3"/>
  <c r="E35" i="3"/>
  <c r="M35" i="3"/>
  <c r="K30" i="3"/>
  <c r="M30" i="3"/>
  <c r="E30" i="3"/>
  <c r="G30" i="3"/>
  <c r="K28" i="2"/>
  <c r="O25" i="3"/>
  <c r="K22" i="3"/>
  <c r="G22" i="3"/>
  <c r="O22" i="3"/>
  <c r="E21" i="2"/>
  <c r="G21" i="2"/>
  <c r="K21" i="3"/>
  <c r="M21" i="2"/>
  <c r="K21" i="2"/>
  <c r="I21" i="2"/>
  <c r="E19" i="3"/>
  <c r="I19" i="3"/>
  <c r="M19" i="3"/>
  <c r="G19" i="3"/>
  <c r="K18" i="2"/>
  <c r="I14" i="2"/>
  <c r="O14" i="2"/>
  <c r="E14" i="3"/>
  <c r="E14" i="2"/>
  <c r="K14" i="2"/>
  <c r="G14" i="2"/>
  <c r="M14" i="3"/>
  <c r="O14" i="3"/>
  <c r="M14" i="2"/>
  <c r="M13" i="3"/>
  <c r="E13" i="3"/>
  <c r="K13" i="3"/>
  <c r="I12" i="3"/>
  <c r="O11" i="3"/>
  <c r="E11" i="3"/>
  <c r="E38" i="2"/>
  <c r="M38" i="2"/>
  <c r="G38" i="2"/>
  <c r="K38" i="2"/>
  <c r="E36" i="3"/>
  <c r="E28" i="2"/>
  <c r="G28" i="2"/>
  <c r="I26" i="3"/>
  <c r="M26" i="3"/>
  <c r="E26" i="3"/>
  <c r="M24" i="3"/>
  <c r="I24" i="3"/>
  <c r="M22" i="3"/>
  <c r="E22" i="3"/>
  <c r="G21" i="3"/>
  <c r="M21" i="3"/>
  <c r="E21" i="3"/>
  <c r="O21" i="3"/>
  <c r="O18" i="2"/>
  <c r="G18" i="2"/>
  <c r="I18" i="2"/>
  <c r="E18" i="2"/>
  <c r="E16" i="2"/>
  <c r="M16" i="2"/>
  <c r="E12" i="2"/>
  <c r="I10" i="3"/>
  <c r="G10" i="3"/>
  <c r="K10" i="3"/>
  <c r="O37" i="3"/>
  <c r="M33" i="3"/>
  <c r="G29" i="3"/>
  <c r="I29" i="3"/>
  <c r="M27" i="3"/>
  <c r="O27" i="3"/>
  <c r="G27" i="3"/>
  <c r="K25" i="2"/>
  <c r="E25" i="2"/>
  <c r="E25" i="3"/>
  <c r="I25" i="2"/>
  <c r="G25" i="3"/>
  <c r="M25" i="3"/>
  <c r="G15" i="3"/>
  <c r="O15" i="3"/>
  <c r="E15" i="3"/>
  <c r="M15" i="3"/>
  <c r="K15" i="3"/>
  <c r="E41" i="2"/>
  <c r="K41" i="2"/>
  <c r="O41" i="2"/>
  <c r="G41" i="2"/>
  <c r="M41" i="2"/>
  <c r="K40" i="2"/>
  <c r="G40" i="2"/>
  <c r="I40" i="2"/>
  <c r="E40" i="2"/>
  <c r="G40" i="3"/>
  <c r="I40" i="3"/>
  <c r="M40" i="3"/>
  <c r="K40" i="3"/>
  <c r="O40" i="3"/>
  <c r="E40" i="3"/>
  <c r="M40" i="2"/>
  <c r="M37" i="3"/>
  <c r="G37" i="3"/>
  <c r="E37" i="3"/>
  <c r="K37" i="3"/>
  <c r="I37" i="3"/>
  <c r="I34" i="3"/>
  <c r="G34" i="3"/>
  <c r="K34" i="3"/>
  <c r="O34" i="3"/>
  <c r="G33" i="3"/>
  <c r="I33" i="3"/>
  <c r="O33" i="3"/>
  <c r="K33" i="3"/>
  <c r="M32" i="3"/>
  <c r="K32" i="3"/>
  <c r="E32" i="3"/>
  <c r="I32" i="3"/>
  <c r="O32" i="3"/>
  <c r="G32" i="3"/>
  <c r="E32" i="2"/>
  <c r="M32" i="2"/>
  <c r="K32" i="2"/>
  <c r="E31" i="2"/>
  <c r="I31" i="2"/>
  <c r="K31" i="2"/>
  <c r="G31" i="2"/>
  <c r="O26" i="3"/>
  <c r="K26" i="3"/>
  <c r="O25" i="2"/>
  <c r="Q25" i="2"/>
  <c r="M25" i="2"/>
  <c r="E24" i="3"/>
  <c r="G24" i="3"/>
  <c r="K24" i="3"/>
  <c r="E23" i="2"/>
  <c r="I23" i="2"/>
  <c r="M17" i="2"/>
  <c r="I17" i="2"/>
  <c r="K17" i="2"/>
  <c r="E17" i="2"/>
  <c r="G17" i="2"/>
  <c r="O17" i="2"/>
  <c r="E16" i="3"/>
  <c r="M16" i="3"/>
  <c r="K16" i="3"/>
  <c r="G16" i="3"/>
  <c r="O16" i="3"/>
  <c r="I16" i="3"/>
  <c r="O13" i="3"/>
  <c r="G10" i="2"/>
  <c r="M10" i="2"/>
  <c r="O10" i="2"/>
  <c r="E10" i="2"/>
  <c r="K10" i="2"/>
  <c r="M31" i="2"/>
  <c r="G35" i="2"/>
  <c r="M35" i="2"/>
  <c r="K35" i="2"/>
  <c r="I35" i="2"/>
  <c r="E35" i="2"/>
  <c r="O35" i="2"/>
  <c r="M28" i="3"/>
  <c r="O28" i="3"/>
  <c r="E28" i="3"/>
  <c r="K28" i="3"/>
  <c r="G28" i="3"/>
  <c r="G23" i="2"/>
  <c r="O23" i="2"/>
  <c r="M23" i="2"/>
  <c r="I31" i="3"/>
  <c r="M31" i="3"/>
  <c r="E31" i="3"/>
  <c r="G31" i="3"/>
  <c r="O31" i="3"/>
  <c r="K31" i="3"/>
  <c r="K39" i="2"/>
  <c r="O39" i="2"/>
  <c r="G39" i="2"/>
  <c r="E39" i="2"/>
  <c r="M39" i="2"/>
  <c r="Q39" i="2"/>
  <c r="I39" i="2"/>
  <c r="E20" i="3"/>
  <c r="M20" i="3"/>
  <c r="G20" i="3"/>
  <c r="K20" i="3"/>
  <c r="O20" i="3"/>
  <c r="I20" i="3"/>
  <c r="K29" i="2"/>
  <c r="Q29" i="2"/>
  <c r="O29" i="2"/>
  <c r="I29" i="2"/>
  <c r="M29" i="2"/>
  <c r="G29" i="2"/>
  <c r="E29" i="2"/>
  <c r="G9" i="3"/>
  <c r="I9" i="3"/>
  <c r="M9" i="3"/>
  <c r="E9" i="3"/>
  <c r="K9" i="3"/>
  <c r="O9" i="3"/>
  <c r="I13" i="2"/>
  <c r="E13" i="2"/>
  <c r="K13" i="2"/>
  <c r="M13" i="2"/>
  <c r="O13" i="2"/>
  <c r="G13" i="2"/>
  <c r="Q42" i="2" l="1"/>
  <c r="E42" i="2"/>
  <c r="O42" i="3"/>
  <c r="O42" i="2"/>
  <c r="I42" i="2"/>
  <c r="M42" i="2"/>
  <c r="I42" i="3"/>
  <c r="K42" i="2"/>
  <c r="G42" i="2"/>
  <c r="M42" i="3"/>
  <c r="E42" i="3"/>
  <c r="K42" i="3"/>
  <c r="G42" i="3"/>
</calcChain>
</file>

<file path=xl/sharedStrings.xml><?xml version="1.0" encoding="utf-8"?>
<sst xmlns="http://schemas.openxmlformats.org/spreadsheetml/2006/main" count="137" uniqueCount="59">
  <si>
    <t>Группы и виды продуктов</t>
  </si>
  <si>
    <t>Морепродукты</t>
  </si>
  <si>
    <t>Овощи консервированные</t>
  </si>
  <si>
    <t>Молоко и кисломолочные продукты</t>
  </si>
  <si>
    <t>Сметана</t>
  </si>
  <si>
    <t>Сыр</t>
  </si>
  <si>
    <t>Масло сливочное</t>
  </si>
  <si>
    <t>Масло растительное</t>
  </si>
  <si>
    <t>Макаронные изделия</t>
  </si>
  <si>
    <t>Сахар</t>
  </si>
  <si>
    <t>Крупа</t>
  </si>
  <si>
    <t>Мучные кондитерские изделия</t>
  </si>
  <si>
    <t>Мед</t>
  </si>
  <si>
    <t>Варенье, джем, повидло</t>
  </si>
  <si>
    <t>Картофель</t>
  </si>
  <si>
    <t>Хлеб ржаной</t>
  </si>
  <si>
    <t>Хлеб пшеничный</t>
  </si>
  <si>
    <t>Средняя цена за
кг, литр</t>
  </si>
  <si>
    <t>Спортивные мероприятия (областные (г. Минска), районные, городские, а также проводимые в организациях физической культуры и спорта (за исключением спортивных мероприятий, указанных в графе 7 настоящего приложения)</t>
  </si>
  <si>
    <t>Республиканские спортивные мероприятия</t>
  </si>
  <si>
    <t>Нормы питания в специальных пунктах питания, организованных в соответствии с положениями (регламентами) проведения спортивных соревнований; дополнительные нормы питания для спортсменов высокого роста, а также для спортсменов, подготовка которых осуществляется в видах программы, связанных со значительной и продолжительной нагрузкой</t>
  </si>
  <si>
    <t>Масса продуктов в день на одного участника спортивного мероприятия, нетто (г, мл)</t>
  </si>
  <si>
    <t>мужчины, женщины, молодежь, юниоры</t>
  </si>
  <si>
    <t>юноши, девушки</t>
  </si>
  <si>
    <t>по видам спорта, по которым созданы национальные команды Республики Беларусь</t>
  </si>
  <si>
    <t>по видам спорта, по которым не созданы национальные команды Республики Беларусь</t>
  </si>
  <si>
    <t>ИТОГО</t>
  </si>
  <si>
    <t>Международные спортивные мероприятия, в том числе проводимые для молодежных, юниорских, юношеских сборных команд по подготовке к первенствам мира, Европы</t>
  </si>
  <si>
    <t>Международные спортивные мероприятия, проводимые для национальных и сборных команд Республики Беларусь по видам спорта, ведущих подготовку к летним и зимним Олимпийским, Паралимпийским играм, чемпионатам мира, Европы</t>
  </si>
  <si>
    <t xml:space="preserve"> </t>
  </si>
  <si>
    <t xml:space="preserve">  </t>
  </si>
  <si>
    <t>Мясо</t>
  </si>
  <si>
    <t>Субпродукты</t>
  </si>
  <si>
    <t>Колбасные изделия</t>
  </si>
  <si>
    <t>Рыба</t>
  </si>
  <si>
    <t>Икра</t>
  </si>
  <si>
    <t>Яйцо</t>
  </si>
  <si>
    <t>Птица</t>
  </si>
  <si>
    <t>Творог</t>
  </si>
  <si>
    <t>Мука</t>
  </si>
  <si>
    <t>Крупы</t>
  </si>
  <si>
    <t>Овощи свежие, зелень</t>
  </si>
  <si>
    <t>Фрукты</t>
  </si>
  <si>
    <t>Сухофрукты</t>
  </si>
  <si>
    <t>Орехи очищенные</t>
  </si>
  <si>
    <t>Соки</t>
  </si>
  <si>
    <t>Минеральная вода</t>
  </si>
  <si>
    <t>Кофе ячменный, чай, какао</t>
  </si>
  <si>
    <t>Спортивные мероприятия, проводимые центрами олимпийской подготовки, центрами олимпийского резерва</t>
  </si>
  <si>
    <t>Международные спортивные мероприятия, проводимые по видам спорта, включенным в программу Паралимпийских, Дефлимпийских игр, а также проводимые центрами олимпийской подготовки, центрами олимпийского резерва для спортсменов-учащихся</t>
  </si>
  <si>
    <t xml:space="preserve">Кондитерские изделия (шоколад, конфеты, халва и др.)    </t>
  </si>
  <si>
    <t xml:space="preserve">Кондитерские изделия (шоколад, конфеты и другие)    </t>
  </si>
  <si>
    <t>Овощи свежие, зелень (в ассортименте)</t>
  </si>
  <si>
    <t xml:space="preserve">Постановление Минспорта от 26.02.2018 г. № 10 </t>
  </si>
  <si>
    <t>Средняя цена за кг, литр</t>
  </si>
  <si>
    <t>Кондитерские изделия (шоколад, конфеты, халва и др.)</t>
  </si>
  <si>
    <t>ПРИМЕРНЫЙ РАСЧЕТ СТОИМОСТИ СУТОЧНЫХ НОРМ ПИТАНИЯ ПРИ ПРОВЕДЕНИИ РЕСПУБЛИКАНСКИХ, ОБЛАСТНЫХ (Г. МИНСКА), РАЙОННЫХ, ГОРОДСКИХ СПОРТИВНЫХ МЕРОПРИЯТИЙ, А ТАКЖЕ МЕРОПРИЯТИЙ, ПРОВОДИМЫХ В ОРГАНИЗАЦИЯХ ФИЗИЧЕСКОЙ КУЛЬТУРЫ И СПОРТА</t>
  </si>
  <si>
    <t>ПРИМЕРНЫЙ РАСЧЕТ СТОИМОСТИ СУТОЧНЫХ НОРМ ПИТАНИЯ ПРИ ПРОВЕДЕНИИ МЕЖДУНАРОДНЫХ СПОРТИВНЫХ МЕРОПРИЯТИЙ</t>
  </si>
  <si>
    <r>
      <t xml:space="preserve">Средние цены на продукты питания, по которым установлены суточные нормы питания при проведении спортивных мероприятий,                                по состоянию на </t>
    </r>
    <r>
      <rPr>
        <b/>
        <sz val="14"/>
        <rFont val="Times New Roman"/>
        <family val="1"/>
        <charset val="204"/>
      </rPr>
      <t>1 марта 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</si>
</sst>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6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2" fillId="0" borderId="1" xfId="0" applyFont="1" applyBorder="1"/>
    <xf numFmtId="0" fontId="2" fillId="0" borderId="0" xfId="0" applyFont="1"/>
    <xf numFmtId="0" fontId="4" fillId="0" borderId="1" xfId="0" applyFont="1" applyBorder="1"/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top" wrapText="1"/>
    </xf>
    <xf numFmtId="0" fontId="0" fillId="0" borderId="6" xfId="0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6" xfId="0" applyBorder="1" applyAlignment="1">
      <alignment horizontal="right" vertical="top" wrapText="1"/>
    </xf>
    <xf numFmtId="0" fontId="4" fillId="0" borderId="6" xfId="0" applyFont="1" applyBorder="1" applyAlignment="1">
      <alignment horizontal="right" vertical="top"/>
    </xf>
    <xf numFmtId="0" fontId="5" fillId="0" borderId="4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0" fillId="0" borderId="1" xfId="0" applyNumberForma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4" fontId="4" fillId="0" borderId="1" xfId="0" applyNumberFormat="1" applyFont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top"/>
    </xf>
    <xf numFmtId="0" fontId="7" fillId="0" borderId="0" xfId="0" applyFont="1"/>
    <xf numFmtId="0" fontId="0" fillId="0" borderId="0" xfId="0" applyFill="1"/>
    <xf numFmtId="0" fontId="0" fillId="0" borderId="0" xfId="0" applyFill="1" applyAlignment="1">
      <alignment horizontal="right"/>
    </xf>
    <xf numFmtId="0" fontId="8" fillId="0" borderId="0" xfId="0" applyFont="1"/>
    <xf numFmtId="0" fontId="8" fillId="0" borderId="0" xfId="0" applyFont="1" applyFill="1" applyAlignment="1">
      <alignment horizontal="right"/>
    </xf>
    <xf numFmtId="4" fontId="8" fillId="0" borderId="1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top"/>
    </xf>
    <xf numFmtId="0" fontId="8" fillId="0" borderId="4" xfId="0" applyFont="1" applyBorder="1" applyAlignment="1">
      <alignment vertical="top" wrapText="1"/>
    </xf>
    <xf numFmtId="0" fontId="8" fillId="0" borderId="6" xfId="0" applyFont="1" applyBorder="1" applyAlignment="1">
      <alignment horizontal="center"/>
    </xf>
    <xf numFmtId="4" fontId="4" fillId="2" borderId="1" xfId="0" applyNumberFormat="1" applyFont="1" applyFill="1" applyBorder="1" applyAlignment="1">
      <alignment horizontal="right" vertical="top"/>
    </xf>
    <xf numFmtId="4" fontId="4" fillId="2" borderId="1" xfId="0" applyNumberFormat="1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4" fillId="3" borderId="1" xfId="0" applyNumberFormat="1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G9" sqref="G9"/>
    </sheetView>
  </sheetViews>
  <sheetFormatPr defaultRowHeight="13.2" x14ac:dyDescent="0.25"/>
  <cols>
    <col min="1" max="1" width="5.44140625" customWidth="1"/>
    <col min="2" max="2" width="64.5546875" customWidth="1"/>
    <col min="3" max="3" width="16.6640625" customWidth="1"/>
  </cols>
  <sheetData>
    <row r="1" spans="1:9" ht="18" x14ac:dyDescent="0.35">
      <c r="A1" s="32"/>
      <c r="B1" s="32"/>
      <c r="C1" s="33" t="s">
        <v>53</v>
      </c>
    </row>
    <row r="2" spans="1:9" ht="9" customHeight="1" x14ac:dyDescent="0.35">
      <c r="A2" s="32"/>
      <c r="B2" s="32"/>
      <c r="C2" s="33"/>
    </row>
    <row r="3" spans="1:9" ht="21" x14ac:dyDescent="0.25">
      <c r="A3" s="41" t="s">
        <v>58</v>
      </c>
      <c r="B3" s="41"/>
      <c r="C3" s="41"/>
      <c r="D3" s="8"/>
      <c r="E3" s="8"/>
      <c r="F3" s="8"/>
      <c r="G3" s="8"/>
      <c r="H3" s="8"/>
      <c r="I3" s="8"/>
    </row>
    <row r="4" spans="1:9" ht="21" x14ac:dyDescent="0.25">
      <c r="A4" s="41"/>
      <c r="B4" s="41"/>
      <c r="C4" s="41"/>
      <c r="D4" s="7"/>
      <c r="E4" s="7"/>
      <c r="F4" s="8"/>
      <c r="G4" s="8"/>
      <c r="H4" s="8"/>
      <c r="I4" s="8"/>
    </row>
    <row r="5" spans="1:9" ht="18" customHeight="1" x14ac:dyDescent="0.25">
      <c r="A5" s="41"/>
      <c r="B5" s="41"/>
      <c r="C5" s="41"/>
      <c r="D5" s="7"/>
      <c r="E5" s="7"/>
      <c r="F5" s="8"/>
      <c r="G5" s="8"/>
      <c r="H5" s="8"/>
      <c r="I5" s="8"/>
    </row>
    <row r="6" spans="1:9" ht="12" customHeight="1" x14ac:dyDescent="0.35">
      <c r="A6" s="32"/>
      <c r="B6" s="32"/>
      <c r="C6" s="32"/>
    </row>
    <row r="7" spans="1:9" s="29" customFormat="1" ht="15" customHeight="1" x14ac:dyDescent="0.25">
      <c r="A7" s="42" t="s">
        <v>0</v>
      </c>
      <c r="B7" s="42"/>
      <c r="C7" s="40" t="s">
        <v>54</v>
      </c>
    </row>
    <row r="8" spans="1:9" s="29" customFormat="1" ht="23.25" customHeight="1" x14ac:dyDescent="0.25">
      <c r="A8" s="42"/>
      <c r="B8" s="42"/>
      <c r="C8" s="40"/>
    </row>
    <row r="9" spans="1:9" s="29" customFormat="1" ht="18" x14ac:dyDescent="0.25">
      <c r="A9" s="35">
        <v>1</v>
      </c>
      <c r="B9" s="36" t="s">
        <v>31</v>
      </c>
      <c r="C9" s="34">
        <v>11.548181818181819</v>
      </c>
    </row>
    <row r="10" spans="1:9" s="29" customFormat="1" ht="18" x14ac:dyDescent="0.25">
      <c r="A10" s="35">
        <f>A9+1</f>
        <v>2</v>
      </c>
      <c r="B10" s="36" t="s">
        <v>32</v>
      </c>
      <c r="C10" s="34">
        <v>6.2755555555555551</v>
      </c>
    </row>
    <row r="11" spans="1:9" s="29" customFormat="1" ht="18" x14ac:dyDescent="0.25">
      <c r="A11" s="35">
        <f t="shared" ref="A11:A41" si="0">A10+1</f>
        <v>3</v>
      </c>
      <c r="B11" s="36" t="s">
        <v>33</v>
      </c>
      <c r="C11" s="34">
        <v>9.4854545454545462</v>
      </c>
    </row>
    <row r="12" spans="1:9" s="29" customFormat="1" ht="18" x14ac:dyDescent="0.25">
      <c r="A12" s="35">
        <f t="shared" si="0"/>
        <v>4</v>
      </c>
      <c r="B12" s="36" t="s">
        <v>34</v>
      </c>
      <c r="C12" s="34">
        <v>9.4963636363636343</v>
      </c>
    </row>
    <row r="13" spans="1:9" s="29" customFormat="1" ht="18" x14ac:dyDescent="0.25">
      <c r="A13" s="35">
        <f t="shared" si="0"/>
        <v>5</v>
      </c>
      <c r="B13" s="36" t="s">
        <v>35</v>
      </c>
      <c r="C13" s="34">
        <v>131.89499999999998</v>
      </c>
    </row>
    <row r="14" spans="1:9" s="29" customFormat="1" ht="18" x14ac:dyDescent="0.25">
      <c r="A14" s="35">
        <f t="shared" si="0"/>
        <v>6</v>
      </c>
      <c r="B14" s="36" t="s">
        <v>1</v>
      </c>
      <c r="C14" s="34">
        <v>5.3842857142857143</v>
      </c>
    </row>
    <row r="15" spans="1:9" s="29" customFormat="1" ht="18" x14ac:dyDescent="0.25">
      <c r="A15" s="35">
        <f t="shared" si="0"/>
        <v>7</v>
      </c>
      <c r="B15" s="36" t="s">
        <v>36</v>
      </c>
      <c r="C15" s="34">
        <v>4.0554545454545456</v>
      </c>
    </row>
    <row r="16" spans="1:9" s="29" customFormat="1" ht="18" x14ac:dyDescent="0.25">
      <c r="A16" s="35">
        <f t="shared" si="0"/>
        <v>8</v>
      </c>
      <c r="B16" s="36" t="s">
        <v>37</v>
      </c>
      <c r="C16" s="34">
        <v>6.0536363636363637</v>
      </c>
    </row>
    <row r="17" spans="1:3" s="29" customFormat="1" ht="18" x14ac:dyDescent="0.25">
      <c r="A17" s="35">
        <f t="shared" si="0"/>
        <v>9</v>
      </c>
      <c r="B17" s="36" t="s">
        <v>3</v>
      </c>
      <c r="C17" s="34">
        <v>2.9518181818181817</v>
      </c>
    </row>
    <row r="18" spans="1:3" s="29" customFormat="1" ht="18" x14ac:dyDescent="0.25">
      <c r="A18" s="35">
        <f t="shared" si="0"/>
        <v>10</v>
      </c>
      <c r="B18" s="36" t="s">
        <v>4</v>
      </c>
      <c r="C18" s="34">
        <v>5.036363636363637</v>
      </c>
    </row>
    <row r="19" spans="1:3" s="29" customFormat="1" ht="18" x14ac:dyDescent="0.25">
      <c r="A19" s="35">
        <f t="shared" si="0"/>
        <v>11</v>
      </c>
      <c r="B19" s="36" t="s">
        <v>38</v>
      </c>
      <c r="C19" s="34">
        <v>6.4072727272727272</v>
      </c>
    </row>
    <row r="20" spans="1:3" s="29" customFormat="1" ht="18" x14ac:dyDescent="0.25">
      <c r="A20" s="35">
        <f t="shared" si="0"/>
        <v>12</v>
      </c>
      <c r="B20" s="36" t="s">
        <v>5</v>
      </c>
      <c r="C20" s="34">
        <v>12.066363636363638</v>
      </c>
    </row>
    <row r="21" spans="1:3" s="29" customFormat="1" ht="18" x14ac:dyDescent="0.25">
      <c r="A21" s="35">
        <f t="shared" si="0"/>
        <v>13</v>
      </c>
      <c r="B21" s="36" t="s">
        <v>6</v>
      </c>
      <c r="C21" s="34">
        <v>15</v>
      </c>
    </row>
    <row r="22" spans="1:3" s="29" customFormat="1" ht="18" x14ac:dyDescent="0.25">
      <c r="A22" s="35">
        <f t="shared" si="0"/>
        <v>14</v>
      </c>
      <c r="B22" s="36" t="s">
        <v>7</v>
      </c>
      <c r="C22" s="34">
        <v>4.3669999999999991</v>
      </c>
    </row>
    <row r="23" spans="1:3" s="29" customFormat="1" ht="18" x14ac:dyDescent="0.25">
      <c r="A23" s="35">
        <f t="shared" si="0"/>
        <v>15</v>
      </c>
      <c r="B23" s="36" t="s">
        <v>8</v>
      </c>
      <c r="C23" s="34">
        <v>1.4827272727272729</v>
      </c>
    </row>
    <row r="24" spans="1:3" s="29" customFormat="1" ht="18" x14ac:dyDescent="0.25">
      <c r="A24" s="35">
        <f t="shared" si="0"/>
        <v>16</v>
      </c>
      <c r="B24" s="36" t="s">
        <v>39</v>
      </c>
      <c r="C24" s="34">
        <v>0.98599999999999999</v>
      </c>
    </row>
    <row r="25" spans="1:3" s="29" customFormat="1" ht="18" x14ac:dyDescent="0.25">
      <c r="A25" s="35">
        <f t="shared" si="0"/>
        <v>17</v>
      </c>
      <c r="B25" s="36" t="s">
        <v>9</v>
      </c>
      <c r="C25" s="34">
        <v>1.6090909090909093</v>
      </c>
    </row>
    <row r="26" spans="1:3" s="29" customFormat="1" ht="18" x14ac:dyDescent="0.25">
      <c r="A26" s="35">
        <f t="shared" si="0"/>
        <v>18</v>
      </c>
      <c r="B26" s="36" t="s">
        <v>40</v>
      </c>
      <c r="C26" s="34">
        <v>1.7327272727272729</v>
      </c>
    </row>
    <row r="27" spans="1:3" s="29" customFormat="1" ht="18" x14ac:dyDescent="0.25">
      <c r="A27" s="35">
        <f t="shared" si="0"/>
        <v>19</v>
      </c>
      <c r="B27" s="36" t="s">
        <v>11</v>
      </c>
      <c r="C27" s="34">
        <v>7.2549999999999999</v>
      </c>
    </row>
    <row r="28" spans="1:3" s="29" customFormat="1" ht="18" x14ac:dyDescent="0.25">
      <c r="A28" s="35">
        <f t="shared" si="0"/>
        <v>20</v>
      </c>
      <c r="B28" s="36" t="s">
        <v>12</v>
      </c>
      <c r="C28" s="34">
        <v>11.556000000000001</v>
      </c>
    </row>
    <row r="29" spans="1:3" s="29" customFormat="1" ht="18.75" customHeight="1" x14ac:dyDescent="0.25">
      <c r="A29" s="35">
        <f t="shared" si="0"/>
        <v>21</v>
      </c>
      <c r="B29" s="36" t="s">
        <v>55</v>
      </c>
      <c r="C29" s="34">
        <v>12.041999999999998</v>
      </c>
    </row>
    <row r="30" spans="1:3" s="29" customFormat="1" ht="18" x14ac:dyDescent="0.25">
      <c r="A30" s="35">
        <f t="shared" si="0"/>
        <v>22</v>
      </c>
      <c r="B30" s="36" t="s">
        <v>13</v>
      </c>
      <c r="C30" s="34">
        <v>4.9380000000000006</v>
      </c>
    </row>
    <row r="31" spans="1:3" s="29" customFormat="1" ht="18" x14ac:dyDescent="0.25">
      <c r="A31" s="35">
        <f t="shared" si="0"/>
        <v>23</v>
      </c>
      <c r="B31" s="36" t="s">
        <v>41</v>
      </c>
      <c r="C31" s="34">
        <v>2.0299999999999998</v>
      </c>
    </row>
    <row r="32" spans="1:3" s="29" customFormat="1" ht="18" x14ac:dyDescent="0.25">
      <c r="A32" s="35">
        <f t="shared" si="0"/>
        <v>24</v>
      </c>
      <c r="B32" s="36" t="s">
        <v>2</v>
      </c>
      <c r="C32" s="34">
        <v>3.6179999999999999</v>
      </c>
    </row>
    <row r="33" spans="1:3" s="29" customFormat="1" ht="18" x14ac:dyDescent="0.25">
      <c r="A33" s="35">
        <f t="shared" si="0"/>
        <v>25</v>
      </c>
      <c r="B33" s="36" t="s">
        <v>14</v>
      </c>
      <c r="C33" s="34">
        <v>0.79181818181818187</v>
      </c>
    </row>
    <row r="34" spans="1:3" s="29" customFormat="1" ht="18" x14ac:dyDescent="0.25">
      <c r="A34" s="35">
        <f t="shared" si="0"/>
        <v>26</v>
      </c>
      <c r="B34" s="36" t="s">
        <v>42</v>
      </c>
      <c r="C34" s="34">
        <v>3.5209090909090914</v>
      </c>
    </row>
    <row r="35" spans="1:3" s="29" customFormat="1" ht="18" x14ac:dyDescent="0.25">
      <c r="A35" s="35">
        <f t="shared" si="0"/>
        <v>27</v>
      </c>
      <c r="B35" s="36" t="s">
        <v>43</v>
      </c>
      <c r="C35" s="34">
        <v>6.2063636363636361</v>
      </c>
    </row>
    <row r="36" spans="1:3" s="29" customFormat="1" ht="18" x14ac:dyDescent="0.25">
      <c r="A36" s="35">
        <f t="shared" si="0"/>
        <v>28</v>
      </c>
      <c r="B36" s="36" t="s">
        <v>44</v>
      </c>
      <c r="C36" s="34">
        <v>27.342857142857138</v>
      </c>
    </row>
    <row r="37" spans="1:3" s="29" customFormat="1" ht="18" x14ac:dyDescent="0.25">
      <c r="A37" s="35">
        <f t="shared" si="0"/>
        <v>29</v>
      </c>
      <c r="B37" s="36" t="s">
        <v>45</v>
      </c>
      <c r="C37" s="34">
        <v>1.7763636363636364</v>
      </c>
    </row>
    <row r="38" spans="1:3" s="29" customFormat="1" ht="18" x14ac:dyDescent="0.25">
      <c r="A38" s="35">
        <f t="shared" si="0"/>
        <v>30</v>
      </c>
      <c r="B38" s="36" t="s">
        <v>46</v>
      </c>
      <c r="C38" s="34">
        <v>0.95600000000000007</v>
      </c>
    </row>
    <row r="39" spans="1:3" s="29" customFormat="1" ht="18" x14ac:dyDescent="0.25">
      <c r="A39" s="35">
        <f t="shared" si="0"/>
        <v>31</v>
      </c>
      <c r="B39" s="36" t="s">
        <v>47</v>
      </c>
      <c r="C39" s="34">
        <v>10.497272727272728</v>
      </c>
    </row>
    <row r="40" spans="1:3" s="29" customFormat="1" ht="18" x14ac:dyDescent="0.25">
      <c r="A40" s="35">
        <f t="shared" si="0"/>
        <v>32</v>
      </c>
      <c r="B40" s="36" t="s">
        <v>15</v>
      </c>
      <c r="C40" s="34">
        <v>1.3690909090909089</v>
      </c>
    </row>
    <row r="41" spans="1:3" s="29" customFormat="1" ht="18" x14ac:dyDescent="0.35">
      <c r="A41" s="37">
        <f t="shared" si="0"/>
        <v>33</v>
      </c>
      <c r="B41" s="36" t="s">
        <v>16</v>
      </c>
      <c r="C41" s="34">
        <v>2.0363636363636366</v>
      </c>
    </row>
  </sheetData>
  <mergeCells count="3">
    <mergeCell ref="C7:C8"/>
    <mergeCell ref="A3:C5"/>
    <mergeCell ref="A7:B8"/>
  </mergeCells>
  <phoneticPr fontId="1" type="noConversion"/>
  <pageMargins left="1.1811023622047245" right="0.31496062992125984" top="0.7480314960629921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topLeftCell="C28" workbookViewId="0">
      <selection activeCell="E42" sqref="E42"/>
    </sheetView>
  </sheetViews>
  <sheetFormatPr defaultRowHeight="13.2" x14ac:dyDescent="0.25"/>
  <cols>
    <col min="1" max="1" width="3.5546875" customWidth="1"/>
    <col min="2" max="2" width="29" customWidth="1"/>
    <col min="3" max="3" width="8.44140625" customWidth="1"/>
    <col min="4" max="4" width="10" customWidth="1"/>
    <col min="5" max="5" width="7.88671875" customWidth="1"/>
    <col min="6" max="6" width="6.5546875" customWidth="1"/>
    <col min="7" max="7" width="7.6640625" customWidth="1"/>
    <col min="8" max="8" width="5.5546875" customWidth="1"/>
    <col min="9" max="9" width="8" customWidth="1"/>
    <col min="10" max="10" width="5.5546875" customWidth="1"/>
    <col min="11" max="11" width="7.6640625" customWidth="1"/>
    <col min="12" max="12" width="5.109375" customWidth="1"/>
    <col min="13" max="13" width="7.44140625" customWidth="1"/>
    <col min="14" max="14" width="5.6640625" customWidth="1"/>
    <col min="15" max="15" width="8.33203125" customWidth="1"/>
    <col min="16" max="16" width="9.5546875" customWidth="1"/>
    <col min="17" max="17" width="10.6640625" customWidth="1"/>
  </cols>
  <sheetData>
    <row r="1" spans="1:17" x14ac:dyDescent="0.25">
      <c r="Q1" s="31" t="s">
        <v>53</v>
      </c>
    </row>
    <row r="2" spans="1:17" ht="25.5" customHeight="1" x14ac:dyDescent="0.25">
      <c r="A2" s="52" t="s">
        <v>56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7.5" customHeight="1" x14ac:dyDescent="0.25">
      <c r="M3" s="30"/>
      <c r="N3" s="30"/>
      <c r="O3" s="30"/>
      <c r="P3" s="30"/>
      <c r="Q3" s="30"/>
    </row>
    <row r="4" spans="1:17" ht="12.75" customHeight="1" x14ac:dyDescent="0.25">
      <c r="A4" s="43" t="s">
        <v>0</v>
      </c>
      <c r="B4" s="44"/>
      <c r="C4" s="51" t="s">
        <v>17</v>
      </c>
      <c r="D4" s="53" t="s">
        <v>21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ht="12" customHeight="1" x14ac:dyDescent="0.25">
      <c r="A5" s="45"/>
      <c r="B5" s="46"/>
      <c r="C5" s="51"/>
      <c r="D5" s="55" t="s">
        <v>18</v>
      </c>
      <c r="E5" s="55"/>
      <c r="F5" s="53" t="s">
        <v>19</v>
      </c>
      <c r="G5" s="54"/>
      <c r="H5" s="54"/>
      <c r="I5" s="54"/>
      <c r="J5" s="54"/>
      <c r="K5" s="54"/>
      <c r="L5" s="54"/>
      <c r="M5" s="54"/>
      <c r="N5" s="51" t="s">
        <v>48</v>
      </c>
      <c r="O5" s="51"/>
      <c r="P5" s="51" t="s">
        <v>20</v>
      </c>
      <c r="Q5" s="51"/>
    </row>
    <row r="6" spans="1:17" ht="51.75" customHeight="1" x14ac:dyDescent="0.25">
      <c r="A6" s="45"/>
      <c r="B6" s="46"/>
      <c r="C6" s="51"/>
      <c r="D6" s="55"/>
      <c r="E6" s="55"/>
      <c r="F6" s="51" t="s">
        <v>24</v>
      </c>
      <c r="G6" s="51"/>
      <c r="H6" s="51"/>
      <c r="I6" s="51"/>
      <c r="J6" s="51" t="s">
        <v>25</v>
      </c>
      <c r="K6" s="51"/>
      <c r="L6" s="51"/>
      <c r="M6" s="51"/>
      <c r="N6" s="51"/>
      <c r="O6" s="51"/>
      <c r="P6" s="51"/>
      <c r="Q6" s="51"/>
    </row>
    <row r="7" spans="1:17" ht="218.25" customHeight="1" x14ac:dyDescent="0.25">
      <c r="A7" s="47"/>
      <c r="B7" s="48"/>
      <c r="C7" s="51"/>
      <c r="D7" s="55"/>
      <c r="E7" s="55"/>
      <c r="F7" s="51" t="s">
        <v>22</v>
      </c>
      <c r="G7" s="51"/>
      <c r="H7" s="51" t="s">
        <v>23</v>
      </c>
      <c r="I7" s="51"/>
      <c r="J7" s="51" t="s">
        <v>22</v>
      </c>
      <c r="K7" s="51"/>
      <c r="L7" s="51" t="s">
        <v>23</v>
      </c>
      <c r="M7" s="51"/>
      <c r="N7" s="51"/>
      <c r="O7" s="51"/>
      <c r="P7" s="51"/>
      <c r="Q7" s="51"/>
    </row>
    <row r="8" spans="1:17" ht="13.5" customHeight="1" x14ac:dyDescent="0.25">
      <c r="A8" s="49">
        <v>1</v>
      </c>
      <c r="B8" s="50"/>
      <c r="C8" s="12"/>
      <c r="D8" s="56">
        <v>2</v>
      </c>
      <c r="E8" s="57"/>
      <c r="F8" s="58">
        <v>3</v>
      </c>
      <c r="G8" s="59"/>
      <c r="H8" s="58">
        <v>4</v>
      </c>
      <c r="I8" s="59"/>
      <c r="J8" s="58">
        <v>5</v>
      </c>
      <c r="K8" s="59"/>
      <c r="L8" s="58">
        <v>6</v>
      </c>
      <c r="M8" s="59"/>
      <c r="N8" s="58">
        <v>7</v>
      </c>
      <c r="O8" s="59"/>
      <c r="P8" s="58">
        <v>8</v>
      </c>
      <c r="Q8" s="59"/>
    </row>
    <row r="9" spans="1:17" x14ac:dyDescent="0.25">
      <c r="A9" s="15">
        <v>1</v>
      </c>
      <c r="B9" s="14" t="s">
        <v>31</v>
      </c>
      <c r="C9" s="20">
        <f>'Средние цены'!C9</f>
        <v>11.548181818181819</v>
      </c>
      <c r="D9" s="16">
        <v>190</v>
      </c>
      <c r="E9" s="21">
        <f>C9/1000*D9</f>
        <v>2.1941545454545457</v>
      </c>
      <c r="F9" s="16">
        <v>240</v>
      </c>
      <c r="G9" s="21">
        <f>C9/1000*F9</f>
        <v>2.7715636363636365</v>
      </c>
      <c r="H9" s="16">
        <v>230</v>
      </c>
      <c r="I9" s="21">
        <f>C9/1000*H9</f>
        <v>2.6560818181818182</v>
      </c>
      <c r="J9" s="16">
        <v>230</v>
      </c>
      <c r="K9" s="21">
        <f>C9/1000*J9</f>
        <v>2.6560818181818182</v>
      </c>
      <c r="L9" s="16">
        <v>230</v>
      </c>
      <c r="M9" s="21">
        <f>C9/1000*L9</f>
        <v>2.6560818181818182</v>
      </c>
      <c r="N9" s="16">
        <v>240</v>
      </c>
      <c r="O9" s="21">
        <f>C9/1000*N9</f>
        <v>2.7715636363636365</v>
      </c>
      <c r="P9" s="16"/>
      <c r="Q9" s="16"/>
    </row>
    <row r="10" spans="1:17" x14ac:dyDescent="0.25">
      <c r="A10" s="15">
        <f>A9+1</f>
        <v>2</v>
      </c>
      <c r="B10" s="14" t="s">
        <v>32</v>
      </c>
      <c r="C10" s="20">
        <f>'Средние цены'!C10</f>
        <v>6.2755555555555551</v>
      </c>
      <c r="D10" s="16">
        <v>40</v>
      </c>
      <c r="E10" s="21">
        <f t="shared" ref="E10:E41" si="0">C10/1000*D10</f>
        <v>0.2510222222222222</v>
      </c>
      <c r="F10" s="16">
        <v>70</v>
      </c>
      <c r="G10" s="21">
        <f t="shared" ref="G10:G41" si="1">C10/1000*F10</f>
        <v>0.43928888888888884</v>
      </c>
      <c r="H10" s="16">
        <v>60</v>
      </c>
      <c r="I10" s="21">
        <f t="shared" ref="I10:I41" si="2">C10/1000*H10</f>
        <v>0.37653333333333328</v>
      </c>
      <c r="J10" s="16">
        <v>50</v>
      </c>
      <c r="K10" s="21">
        <f t="shared" ref="K10:K41" si="3">C10/1000*J10</f>
        <v>0.31377777777777777</v>
      </c>
      <c r="L10" s="16">
        <v>40</v>
      </c>
      <c r="M10" s="21">
        <f t="shared" ref="M10:M41" si="4">C10/1000*L10</f>
        <v>0.2510222222222222</v>
      </c>
      <c r="N10" s="16">
        <v>80</v>
      </c>
      <c r="O10" s="21">
        <f t="shared" ref="O10:O41" si="5">C10/1000*N10</f>
        <v>0.5020444444444444</v>
      </c>
      <c r="P10" s="16"/>
      <c r="Q10" s="16"/>
    </row>
    <row r="11" spans="1:17" x14ac:dyDescent="0.25">
      <c r="A11" s="15">
        <f t="shared" ref="A11:A41" si="6">A10+1</f>
        <v>3</v>
      </c>
      <c r="B11" s="14" t="s">
        <v>33</v>
      </c>
      <c r="C11" s="20">
        <f>'Средние цены'!C11</f>
        <v>9.4854545454545462</v>
      </c>
      <c r="D11" s="16">
        <v>30</v>
      </c>
      <c r="E11" s="21">
        <f t="shared" si="0"/>
        <v>0.28456363636363641</v>
      </c>
      <c r="F11" s="16">
        <v>50</v>
      </c>
      <c r="G11" s="21">
        <f t="shared" si="1"/>
        <v>0.47427272727272735</v>
      </c>
      <c r="H11" s="16">
        <v>50</v>
      </c>
      <c r="I11" s="21">
        <f t="shared" si="2"/>
        <v>0.47427272727272735</v>
      </c>
      <c r="J11" s="16">
        <v>40</v>
      </c>
      <c r="K11" s="21">
        <f t="shared" si="3"/>
        <v>0.37941818181818188</v>
      </c>
      <c r="L11" s="16">
        <v>40</v>
      </c>
      <c r="M11" s="21">
        <f t="shared" si="4"/>
        <v>0.37941818181818188</v>
      </c>
      <c r="N11" s="16">
        <v>50</v>
      </c>
      <c r="O11" s="21">
        <f t="shared" si="5"/>
        <v>0.47427272727272735</v>
      </c>
      <c r="P11" s="16"/>
      <c r="Q11" s="16"/>
    </row>
    <row r="12" spans="1:17" x14ac:dyDescent="0.25">
      <c r="A12" s="15">
        <f t="shared" si="6"/>
        <v>4</v>
      </c>
      <c r="B12" s="14" t="s">
        <v>34</v>
      </c>
      <c r="C12" s="20">
        <f>'Средние цены'!C12</f>
        <v>9.4963636363636343</v>
      </c>
      <c r="D12" s="16">
        <v>55</v>
      </c>
      <c r="E12" s="21">
        <f t="shared" si="0"/>
        <v>0.52229999999999988</v>
      </c>
      <c r="F12" s="16">
        <v>75</v>
      </c>
      <c r="G12" s="21">
        <f t="shared" si="1"/>
        <v>0.7122272727272726</v>
      </c>
      <c r="H12" s="16">
        <v>75</v>
      </c>
      <c r="I12" s="21">
        <f t="shared" si="2"/>
        <v>0.7122272727272726</v>
      </c>
      <c r="J12" s="16">
        <v>65</v>
      </c>
      <c r="K12" s="21">
        <f t="shared" si="3"/>
        <v>0.61726363636363624</v>
      </c>
      <c r="L12" s="16">
        <v>55</v>
      </c>
      <c r="M12" s="21">
        <f t="shared" si="4"/>
        <v>0.52229999999999988</v>
      </c>
      <c r="N12" s="16">
        <v>80</v>
      </c>
      <c r="O12" s="21">
        <f t="shared" si="5"/>
        <v>0.75970909090909078</v>
      </c>
      <c r="P12" s="16"/>
      <c r="Q12" s="16"/>
    </row>
    <row r="13" spans="1:17" x14ac:dyDescent="0.25">
      <c r="A13" s="15">
        <f t="shared" si="6"/>
        <v>5</v>
      </c>
      <c r="B13" s="14" t="s">
        <v>35</v>
      </c>
      <c r="C13" s="20">
        <f>'Средние цены'!C13</f>
        <v>131.89499999999998</v>
      </c>
      <c r="D13" s="16">
        <v>0</v>
      </c>
      <c r="E13" s="21">
        <f t="shared" si="0"/>
        <v>0</v>
      </c>
      <c r="F13" s="16">
        <v>0</v>
      </c>
      <c r="G13" s="21">
        <f t="shared" si="1"/>
        <v>0</v>
      </c>
      <c r="H13" s="16">
        <v>0</v>
      </c>
      <c r="I13" s="21">
        <f t="shared" si="2"/>
        <v>0</v>
      </c>
      <c r="J13" s="16">
        <v>0</v>
      </c>
      <c r="K13" s="21">
        <f t="shared" si="3"/>
        <v>0</v>
      </c>
      <c r="L13" s="16">
        <v>0</v>
      </c>
      <c r="M13" s="21">
        <f t="shared" si="4"/>
        <v>0</v>
      </c>
      <c r="N13" s="16">
        <v>15</v>
      </c>
      <c r="O13" s="21">
        <f t="shared" si="5"/>
        <v>1.9784249999999997</v>
      </c>
      <c r="P13" s="16"/>
      <c r="Q13" s="16"/>
    </row>
    <row r="14" spans="1:17" x14ac:dyDescent="0.25">
      <c r="A14" s="15">
        <f t="shared" si="6"/>
        <v>6</v>
      </c>
      <c r="B14" s="14" t="s">
        <v>1</v>
      </c>
      <c r="C14" s="20">
        <f>'Средние цены'!C14</f>
        <v>5.3842857142857143</v>
      </c>
      <c r="D14" s="16">
        <v>15</v>
      </c>
      <c r="E14" s="21">
        <f t="shared" si="0"/>
        <v>8.0764285714285719E-2</v>
      </c>
      <c r="F14" s="16">
        <v>20</v>
      </c>
      <c r="G14" s="21">
        <f t="shared" si="1"/>
        <v>0.1076857142857143</v>
      </c>
      <c r="H14" s="16">
        <v>20</v>
      </c>
      <c r="I14" s="21">
        <f t="shared" si="2"/>
        <v>0.1076857142857143</v>
      </c>
      <c r="J14" s="16">
        <v>20</v>
      </c>
      <c r="K14" s="21">
        <f t="shared" si="3"/>
        <v>0.1076857142857143</v>
      </c>
      <c r="L14" s="16">
        <v>20</v>
      </c>
      <c r="M14" s="21">
        <f t="shared" si="4"/>
        <v>0.1076857142857143</v>
      </c>
      <c r="N14" s="16">
        <v>25</v>
      </c>
      <c r="O14" s="21">
        <f t="shared" si="5"/>
        <v>0.13460714285714287</v>
      </c>
      <c r="P14" s="16"/>
      <c r="Q14" s="16"/>
    </row>
    <row r="15" spans="1:17" x14ac:dyDescent="0.25">
      <c r="A15" s="15">
        <f t="shared" si="6"/>
        <v>7</v>
      </c>
      <c r="B15" s="14" t="s">
        <v>36</v>
      </c>
      <c r="C15" s="20">
        <f>'Средние цены'!C15</f>
        <v>4.0554545454545456</v>
      </c>
      <c r="D15" s="16">
        <v>50</v>
      </c>
      <c r="E15" s="21">
        <f t="shared" si="0"/>
        <v>0.20277272727272727</v>
      </c>
      <c r="F15" s="16">
        <v>50</v>
      </c>
      <c r="G15" s="21">
        <f t="shared" si="1"/>
        <v>0.20277272727272727</v>
      </c>
      <c r="H15" s="16">
        <v>50</v>
      </c>
      <c r="I15" s="21">
        <f t="shared" si="2"/>
        <v>0.20277272727272727</v>
      </c>
      <c r="J15" s="16">
        <v>50</v>
      </c>
      <c r="K15" s="21">
        <f t="shared" si="3"/>
        <v>0.20277272727272727</v>
      </c>
      <c r="L15" s="16">
        <v>50</v>
      </c>
      <c r="M15" s="21">
        <f t="shared" si="4"/>
        <v>0.20277272727272727</v>
      </c>
      <c r="N15" s="16">
        <v>100</v>
      </c>
      <c r="O15" s="21">
        <f t="shared" si="5"/>
        <v>0.40554545454545454</v>
      </c>
      <c r="P15" s="16"/>
      <c r="Q15" s="16"/>
    </row>
    <row r="16" spans="1:17" x14ac:dyDescent="0.25">
      <c r="A16" s="15">
        <f t="shared" si="6"/>
        <v>8</v>
      </c>
      <c r="B16" s="14" t="s">
        <v>37</v>
      </c>
      <c r="C16" s="20">
        <f>'Средние цены'!C16</f>
        <v>6.0536363636363637</v>
      </c>
      <c r="D16" s="16">
        <v>40</v>
      </c>
      <c r="E16" s="21">
        <f t="shared" si="0"/>
        <v>0.24214545454545455</v>
      </c>
      <c r="F16" s="16">
        <v>50</v>
      </c>
      <c r="G16" s="21">
        <f t="shared" si="1"/>
        <v>0.30268181818181816</v>
      </c>
      <c r="H16" s="16">
        <v>50</v>
      </c>
      <c r="I16" s="21">
        <f t="shared" si="2"/>
        <v>0.30268181818181816</v>
      </c>
      <c r="J16" s="16">
        <v>40</v>
      </c>
      <c r="K16" s="21">
        <f t="shared" si="3"/>
        <v>0.24214545454545455</v>
      </c>
      <c r="L16" s="16">
        <v>40</v>
      </c>
      <c r="M16" s="21">
        <f t="shared" si="4"/>
        <v>0.24214545454545455</v>
      </c>
      <c r="N16" s="16">
        <v>70</v>
      </c>
      <c r="O16" s="21">
        <f t="shared" si="5"/>
        <v>0.42375454545454544</v>
      </c>
      <c r="P16" s="16"/>
      <c r="Q16" s="16"/>
    </row>
    <row r="17" spans="1:17" ht="26.4" x14ac:dyDescent="0.25">
      <c r="A17" s="15">
        <f t="shared" si="6"/>
        <v>9</v>
      </c>
      <c r="B17" s="14" t="s">
        <v>3</v>
      </c>
      <c r="C17" s="20">
        <f>'Средние цены'!C17</f>
        <v>2.9518181818181817</v>
      </c>
      <c r="D17" s="16">
        <v>400</v>
      </c>
      <c r="E17" s="21">
        <f t="shared" si="0"/>
        <v>1.1807272727272726</v>
      </c>
      <c r="F17" s="16">
        <v>700</v>
      </c>
      <c r="G17" s="21">
        <f t="shared" si="1"/>
        <v>2.066272727272727</v>
      </c>
      <c r="H17" s="16">
        <v>600</v>
      </c>
      <c r="I17" s="21">
        <f t="shared" si="2"/>
        <v>1.771090909090909</v>
      </c>
      <c r="J17" s="16">
        <v>550</v>
      </c>
      <c r="K17" s="21">
        <f t="shared" si="3"/>
        <v>1.6234999999999999</v>
      </c>
      <c r="L17" s="16">
        <v>500</v>
      </c>
      <c r="M17" s="21">
        <f t="shared" si="4"/>
        <v>1.4759090909090908</v>
      </c>
      <c r="N17" s="16">
        <v>700</v>
      </c>
      <c r="O17" s="21">
        <f t="shared" si="5"/>
        <v>2.066272727272727</v>
      </c>
      <c r="P17" s="16"/>
      <c r="Q17" s="16"/>
    </row>
    <row r="18" spans="1:17" x14ac:dyDescent="0.25">
      <c r="A18" s="15">
        <f t="shared" si="6"/>
        <v>10</v>
      </c>
      <c r="B18" s="14" t="s">
        <v>4</v>
      </c>
      <c r="C18" s="20">
        <f>'Средние цены'!C18</f>
        <v>5.036363636363637</v>
      </c>
      <c r="D18" s="16">
        <v>25</v>
      </c>
      <c r="E18" s="21">
        <f t="shared" si="0"/>
        <v>0.12590909090909094</v>
      </c>
      <c r="F18" s="16">
        <v>30</v>
      </c>
      <c r="G18" s="21">
        <f t="shared" si="1"/>
        <v>0.15109090909090911</v>
      </c>
      <c r="H18" s="16">
        <v>30</v>
      </c>
      <c r="I18" s="21">
        <f t="shared" si="2"/>
        <v>0.15109090909090911</v>
      </c>
      <c r="J18" s="16">
        <v>25</v>
      </c>
      <c r="K18" s="21">
        <f t="shared" si="3"/>
        <v>0.12590909090909094</v>
      </c>
      <c r="L18" s="16">
        <v>25</v>
      </c>
      <c r="M18" s="21">
        <f t="shared" si="4"/>
        <v>0.12590909090909094</v>
      </c>
      <c r="N18" s="16">
        <v>30</v>
      </c>
      <c r="O18" s="21">
        <f t="shared" si="5"/>
        <v>0.15109090909090911</v>
      </c>
      <c r="P18" s="16"/>
      <c r="Q18" s="16"/>
    </row>
    <row r="19" spans="1:17" x14ac:dyDescent="0.25">
      <c r="A19" s="15">
        <f>A18+1</f>
        <v>11</v>
      </c>
      <c r="B19" s="14" t="s">
        <v>38</v>
      </c>
      <c r="C19" s="20">
        <f>'Средние цены'!C19</f>
        <v>6.4072727272727272</v>
      </c>
      <c r="D19" s="16">
        <v>40</v>
      </c>
      <c r="E19" s="21">
        <f t="shared" si="0"/>
        <v>0.25629090909090912</v>
      </c>
      <c r="F19" s="16">
        <v>70</v>
      </c>
      <c r="G19" s="21">
        <f t="shared" si="1"/>
        <v>0.44850909090909091</v>
      </c>
      <c r="H19" s="16">
        <v>60</v>
      </c>
      <c r="I19" s="21">
        <f t="shared" si="2"/>
        <v>0.38443636363636363</v>
      </c>
      <c r="J19" s="16">
        <v>60</v>
      </c>
      <c r="K19" s="21">
        <f t="shared" si="3"/>
        <v>0.38443636363636363</v>
      </c>
      <c r="L19" s="16">
        <v>50</v>
      </c>
      <c r="M19" s="21">
        <f t="shared" si="4"/>
        <v>0.32036363636363641</v>
      </c>
      <c r="N19" s="16">
        <v>50</v>
      </c>
      <c r="O19" s="21">
        <f t="shared" si="5"/>
        <v>0.32036363636363641</v>
      </c>
      <c r="P19" s="16"/>
      <c r="Q19" s="16"/>
    </row>
    <row r="20" spans="1:17" x14ac:dyDescent="0.25">
      <c r="A20" s="15">
        <f t="shared" si="6"/>
        <v>12</v>
      </c>
      <c r="B20" s="14" t="s">
        <v>5</v>
      </c>
      <c r="C20" s="20">
        <f>'Средние цены'!C20</f>
        <v>12.066363636363638</v>
      </c>
      <c r="D20" s="16">
        <v>20</v>
      </c>
      <c r="E20" s="21">
        <f t="shared" si="0"/>
        <v>0.24132727272727278</v>
      </c>
      <c r="F20" s="16">
        <v>30</v>
      </c>
      <c r="G20" s="21">
        <f t="shared" si="1"/>
        <v>0.36199090909090914</v>
      </c>
      <c r="H20" s="16">
        <v>25</v>
      </c>
      <c r="I20" s="21">
        <f t="shared" si="2"/>
        <v>0.30165909090909099</v>
      </c>
      <c r="J20" s="16">
        <v>25</v>
      </c>
      <c r="K20" s="21">
        <f t="shared" si="3"/>
        <v>0.30165909090909099</v>
      </c>
      <c r="L20" s="16">
        <v>20</v>
      </c>
      <c r="M20" s="21">
        <f t="shared" si="4"/>
        <v>0.24132727272727278</v>
      </c>
      <c r="N20" s="16">
        <v>30</v>
      </c>
      <c r="O20" s="21">
        <f t="shared" si="5"/>
        <v>0.36199090909090914</v>
      </c>
      <c r="P20" s="16"/>
      <c r="Q20" s="16"/>
    </row>
    <row r="21" spans="1:17" ht="12.75" customHeight="1" x14ac:dyDescent="0.25">
      <c r="A21" s="15">
        <f>A20+1</f>
        <v>13</v>
      </c>
      <c r="B21" s="14" t="s">
        <v>6</v>
      </c>
      <c r="C21" s="20">
        <f>'Средние цены'!C21</f>
        <v>15</v>
      </c>
      <c r="D21" s="16">
        <v>20</v>
      </c>
      <c r="E21" s="21">
        <f t="shared" si="0"/>
        <v>0.3</v>
      </c>
      <c r="F21" s="16">
        <v>30</v>
      </c>
      <c r="G21" s="21">
        <f t="shared" si="1"/>
        <v>0.44999999999999996</v>
      </c>
      <c r="H21" s="16">
        <v>25</v>
      </c>
      <c r="I21" s="21">
        <f t="shared" si="2"/>
        <v>0.375</v>
      </c>
      <c r="J21" s="16">
        <v>25</v>
      </c>
      <c r="K21" s="21">
        <f t="shared" si="3"/>
        <v>0.375</v>
      </c>
      <c r="L21" s="16">
        <v>20</v>
      </c>
      <c r="M21" s="21">
        <f t="shared" si="4"/>
        <v>0.3</v>
      </c>
      <c r="N21" s="16">
        <v>30</v>
      </c>
      <c r="O21" s="21">
        <f t="shared" si="5"/>
        <v>0.44999999999999996</v>
      </c>
      <c r="P21" s="16"/>
      <c r="Q21" s="16"/>
    </row>
    <row r="22" spans="1:17" x14ac:dyDescent="0.25">
      <c r="A22" s="17">
        <f>A21+1</f>
        <v>14</v>
      </c>
      <c r="B22" s="14" t="s">
        <v>7</v>
      </c>
      <c r="C22" s="20">
        <f>'Средние цены'!C22</f>
        <v>4.3669999999999991</v>
      </c>
      <c r="D22" s="16">
        <v>20</v>
      </c>
      <c r="E22" s="21">
        <f t="shared" si="0"/>
        <v>8.7339999999999987E-2</v>
      </c>
      <c r="F22" s="16">
        <v>30</v>
      </c>
      <c r="G22" s="21">
        <f t="shared" si="1"/>
        <v>0.13100999999999999</v>
      </c>
      <c r="H22" s="16">
        <v>25</v>
      </c>
      <c r="I22" s="21">
        <f t="shared" si="2"/>
        <v>0.10917499999999998</v>
      </c>
      <c r="J22" s="16">
        <v>25</v>
      </c>
      <c r="K22" s="21">
        <f t="shared" si="3"/>
        <v>0.10917499999999998</v>
      </c>
      <c r="L22" s="16">
        <v>20</v>
      </c>
      <c r="M22" s="21">
        <f t="shared" si="4"/>
        <v>8.7339999999999987E-2</v>
      </c>
      <c r="N22" s="16">
        <v>30</v>
      </c>
      <c r="O22" s="21">
        <f t="shared" si="5"/>
        <v>0.13100999999999999</v>
      </c>
      <c r="P22" s="16"/>
      <c r="Q22" s="16"/>
    </row>
    <row r="23" spans="1:17" x14ac:dyDescent="0.25">
      <c r="A23" s="15">
        <f t="shared" si="6"/>
        <v>15</v>
      </c>
      <c r="B23" s="14" t="s">
        <v>8</v>
      </c>
      <c r="C23" s="20">
        <f>'Средние цены'!C23</f>
        <v>1.4827272727272729</v>
      </c>
      <c r="D23" s="16">
        <v>20</v>
      </c>
      <c r="E23" s="21">
        <f t="shared" si="0"/>
        <v>2.9654545454545458E-2</v>
      </c>
      <c r="F23" s="16">
        <v>30</v>
      </c>
      <c r="G23" s="21">
        <f t="shared" si="1"/>
        <v>4.4481818181818185E-2</v>
      </c>
      <c r="H23" s="16">
        <v>25</v>
      </c>
      <c r="I23" s="21">
        <f t="shared" si="2"/>
        <v>3.7068181818181827E-2</v>
      </c>
      <c r="J23" s="16">
        <v>25</v>
      </c>
      <c r="K23" s="21">
        <f t="shared" si="3"/>
        <v>3.7068181818181827E-2</v>
      </c>
      <c r="L23" s="16">
        <v>20</v>
      </c>
      <c r="M23" s="21">
        <f t="shared" si="4"/>
        <v>2.9654545454545458E-2</v>
      </c>
      <c r="N23" s="16">
        <v>25</v>
      </c>
      <c r="O23" s="21">
        <f t="shared" si="5"/>
        <v>3.7068181818181827E-2</v>
      </c>
      <c r="P23" s="16"/>
      <c r="Q23" s="16"/>
    </row>
    <row r="24" spans="1:17" x14ac:dyDescent="0.25">
      <c r="A24" s="15">
        <f t="shared" si="6"/>
        <v>16</v>
      </c>
      <c r="B24" s="14" t="s">
        <v>39</v>
      </c>
      <c r="C24" s="20">
        <f>'Средние цены'!C24</f>
        <v>0.98599999999999999</v>
      </c>
      <c r="D24" s="16">
        <v>20</v>
      </c>
      <c r="E24" s="21">
        <f t="shared" si="0"/>
        <v>1.9719999999999998E-2</v>
      </c>
      <c r="F24" s="16">
        <v>35</v>
      </c>
      <c r="G24" s="21">
        <f t="shared" si="1"/>
        <v>3.4509999999999999E-2</v>
      </c>
      <c r="H24" s="16">
        <v>30</v>
      </c>
      <c r="I24" s="21">
        <f t="shared" si="2"/>
        <v>2.9579999999999995E-2</v>
      </c>
      <c r="J24" s="16">
        <v>30</v>
      </c>
      <c r="K24" s="21">
        <f t="shared" si="3"/>
        <v>2.9579999999999995E-2</v>
      </c>
      <c r="L24" s="16">
        <v>25</v>
      </c>
      <c r="M24" s="21">
        <f t="shared" si="4"/>
        <v>2.4649999999999998E-2</v>
      </c>
      <c r="N24" s="16">
        <v>40</v>
      </c>
      <c r="O24" s="21">
        <f t="shared" si="5"/>
        <v>3.9439999999999996E-2</v>
      </c>
      <c r="P24" s="16"/>
      <c r="Q24" s="16"/>
    </row>
    <row r="25" spans="1:17" x14ac:dyDescent="0.25">
      <c r="A25" s="15">
        <f t="shared" si="6"/>
        <v>17</v>
      </c>
      <c r="B25" s="14" t="s">
        <v>9</v>
      </c>
      <c r="C25" s="20">
        <f>'Средние цены'!C25</f>
        <v>1.6090909090909093</v>
      </c>
      <c r="D25" s="16">
        <v>40</v>
      </c>
      <c r="E25" s="21">
        <f t="shared" si="0"/>
        <v>6.4363636363636373E-2</v>
      </c>
      <c r="F25" s="16">
        <v>70</v>
      </c>
      <c r="G25" s="21">
        <f t="shared" si="1"/>
        <v>0.11263636363636366</v>
      </c>
      <c r="H25" s="16">
        <v>60</v>
      </c>
      <c r="I25" s="21">
        <f t="shared" si="2"/>
        <v>9.6545454545454559E-2</v>
      </c>
      <c r="J25" s="16">
        <v>60</v>
      </c>
      <c r="K25" s="21">
        <f t="shared" si="3"/>
        <v>9.6545454545454559E-2</v>
      </c>
      <c r="L25" s="16">
        <v>50</v>
      </c>
      <c r="M25" s="21">
        <f t="shared" si="4"/>
        <v>8.0454545454545473E-2</v>
      </c>
      <c r="N25" s="16">
        <v>75</v>
      </c>
      <c r="O25" s="21">
        <f t="shared" si="5"/>
        <v>0.12068181818181821</v>
      </c>
      <c r="P25" s="16">
        <v>40</v>
      </c>
      <c r="Q25" s="21">
        <f>C25/1000*P25</f>
        <v>6.4363636363636373E-2</v>
      </c>
    </row>
    <row r="26" spans="1:17" x14ac:dyDescent="0.25">
      <c r="A26" s="15">
        <f t="shared" si="6"/>
        <v>18</v>
      </c>
      <c r="B26" s="14" t="s">
        <v>40</v>
      </c>
      <c r="C26" s="20">
        <f>'Средние цены'!C26</f>
        <v>1.7327272727272729</v>
      </c>
      <c r="D26" s="16">
        <v>40</v>
      </c>
      <c r="E26" s="21">
        <f t="shared" si="0"/>
        <v>6.9309090909090917E-2</v>
      </c>
      <c r="F26" s="16">
        <v>65</v>
      </c>
      <c r="G26" s="21">
        <f t="shared" si="1"/>
        <v>0.11262727272727274</v>
      </c>
      <c r="H26" s="16">
        <v>60</v>
      </c>
      <c r="I26" s="21">
        <f t="shared" si="2"/>
        <v>0.10396363636363637</v>
      </c>
      <c r="J26" s="16">
        <v>55</v>
      </c>
      <c r="K26" s="21">
        <f t="shared" si="3"/>
        <v>9.530000000000001E-2</v>
      </c>
      <c r="L26" s="16">
        <v>55</v>
      </c>
      <c r="M26" s="21">
        <f t="shared" si="4"/>
        <v>9.530000000000001E-2</v>
      </c>
      <c r="N26" s="16">
        <v>70</v>
      </c>
      <c r="O26" s="21">
        <f t="shared" si="5"/>
        <v>0.1212909090909091</v>
      </c>
      <c r="P26" s="16"/>
      <c r="Q26" s="21"/>
    </row>
    <row r="27" spans="1:17" ht="13.5" customHeight="1" x14ac:dyDescent="0.25">
      <c r="A27" s="15">
        <f t="shared" si="6"/>
        <v>19</v>
      </c>
      <c r="B27" s="14" t="s">
        <v>11</v>
      </c>
      <c r="C27" s="20">
        <f>'Средние цены'!C27</f>
        <v>7.2549999999999999</v>
      </c>
      <c r="D27" s="16">
        <v>0</v>
      </c>
      <c r="E27" s="21">
        <f t="shared" si="0"/>
        <v>0</v>
      </c>
      <c r="F27" s="16">
        <v>40</v>
      </c>
      <c r="G27" s="21">
        <f t="shared" si="1"/>
        <v>0.29020000000000001</v>
      </c>
      <c r="H27" s="16">
        <v>30</v>
      </c>
      <c r="I27" s="21">
        <f t="shared" si="2"/>
        <v>0.21765000000000001</v>
      </c>
      <c r="J27" s="16">
        <v>30</v>
      </c>
      <c r="K27" s="21">
        <f t="shared" si="3"/>
        <v>0.21765000000000001</v>
      </c>
      <c r="L27" s="16">
        <v>30</v>
      </c>
      <c r="M27" s="21">
        <f t="shared" si="4"/>
        <v>0.21765000000000001</v>
      </c>
      <c r="N27" s="16">
        <v>60</v>
      </c>
      <c r="O27" s="21">
        <f t="shared" si="5"/>
        <v>0.43530000000000002</v>
      </c>
      <c r="P27" s="16"/>
      <c r="Q27" s="21"/>
    </row>
    <row r="28" spans="1:17" x14ac:dyDescent="0.25">
      <c r="A28" s="15">
        <f t="shared" si="6"/>
        <v>20</v>
      </c>
      <c r="B28" s="14" t="s">
        <v>12</v>
      </c>
      <c r="C28" s="20">
        <f>'Средние цены'!C28</f>
        <v>11.556000000000001</v>
      </c>
      <c r="D28" s="16">
        <v>20</v>
      </c>
      <c r="E28" s="21">
        <f t="shared" si="0"/>
        <v>0.23111999999999999</v>
      </c>
      <c r="F28" s="16">
        <v>30</v>
      </c>
      <c r="G28" s="21">
        <f t="shared" si="1"/>
        <v>0.34667999999999999</v>
      </c>
      <c r="H28" s="16">
        <v>25</v>
      </c>
      <c r="I28" s="21">
        <f t="shared" si="2"/>
        <v>0.28889999999999999</v>
      </c>
      <c r="J28" s="16">
        <v>25</v>
      </c>
      <c r="K28" s="21">
        <f t="shared" si="3"/>
        <v>0.28889999999999999</v>
      </c>
      <c r="L28" s="16">
        <v>20</v>
      </c>
      <c r="M28" s="21">
        <f t="shared" si="4"/>
        <v>0.23111999999999999</v>
      </c>
      <c r="N28" s="16">
        <v>30</v>
      </c>
      <c r="O28" s="21">
        <f t="shared" si="5"/>
        <v>0.34667999999999999</v>
      </c>
      <c r="P28" s="16"/>
      <c r="Q28" s="21"/>
    </row>
    <row r="29" spans="1:17" ht="26.25" customHeight="1" x14ac:dyDescent="0.25">
      <c r="A29" s="15">
        <f t="shared" si="6"/>
        <v>21</v>
      </c>
      <c r="B29" s="14" t="s">
        <v>50</v>
      </c>
      <c r="C29" s="20">
        <f>'Средние цены'!C29</f>
        <v>12.041999999999998</v>
      </c>
      <c r="D29" s="16">
        <v>0</v>
      </c>
      <c r="E29" s="21">
        <f t="shared" si="0"/>
        <v>0</v>
      </c>
      <c r="F29" s="16">
        <v>50</v>
      </c>
      <c r="G29" s="21">
        <f t="shared" si="1"/>
        <v>0.60209999999999997</v>
      </c>
      <c r="H29" s="16">
        <v>40</v>
      </c>
      <c r="I29" s="21">
        <f t="shared" si="2"/>
        <v>0.48167999999999994</v>
      </c>
      <c r="J29" s="16">
        <v>40</v>
      </c>
      <c r="K29" s="21">
        <f t="shared" si="3"/>
        <v>0.48167999999999994</v>
      </c>
      <c r="L29" s="16">
        <v>30</v>
      </c>
      <c r="M29" s="21">
        <f t="shared" si="4"/>
        <v>0.36125999999999997</v>
      </c>
      <c r="N29" s="16">
        <v>100</v>
      </c>
      <c r="O29" s="21">
        <f t="shared" si="5"/>
        <v>1.2041999999999999</v>
      </c>
      <c r="P29" s="16">
        <v>100</v>
      </c>
      <c r="Q29" s="21">
        <f>C29/1000*P29</f>
        <v>1.2041999999999999</v>
      </c>
    </row>
    <row r="30" spans="1:17" x14ac:dyDescent="0.25">
      <c r="A30" s="15">
        <f t="shared" si="6"/>
        <v>22</v>
      </c>
      <c r="B30" s="14" t="s">
        <v>13</v>
      </c>
      <c r="C30" s="20">
        <f>'Средние цены'!C30</f>
        <v>4.9380000000000006</v>
      </c>
      <c r="D30" s="16">
        <v>20</v>
      </c>
      <c r="E30" s="21">
        <f t="shared" si="0"/>
        <v>9.8760000000000014E-2</v>
      </c>
      <c r="F30" s="16">
        <v>20</v>
      </c>
      <c r="G30" s="21">
        <f t="shared" si="1"/>
        <v>9.8760000000000014E-2</v>
      </c>
      <c r="H30" s="16">
        <v>15</v>
      </c>
      <c r="I30" s="21">
        <f t="shared" si="2"/>
        <v>7.4070000000000011E-2</v>
      </c>
      <c r="J30" s="16">
        <v>15</v>
      </c>
      <c r="K30" s="21">
        <f t="shared" si="3"/>
        <v>7.4070000000000011E-2</v>
      </c>
      <c r="L30" s="16">
        <v>15</v>
      </c>
      <c r="M30" s="21">
        <f t="shared" si="4"/>
        <v>7.4070000000000011E-2</v>
      </c>
      <c r="N30" s="16">
        <v>30</v>
      </c>
      <c r="O30" s="21">
        <f t="shared" si="5"/>
        <v>0.14814000000000002</v>
      </c>
      <c r="P30" s="16"/>
      <c r="Q30" s="21"/>
    </row>
    <row r="31" spans="1:17" x14ac:dyDescent="0.25">
      <c r="A31" s="15">
        <f t="shared" si="6"/>
        <v>23</v>
      </c>
      <c r="B31" s="14" t="s">
        <v>41</v>
      </c>
      <c r="C31" s="20">
        <f>'Средние цены'!C31</f>
        <v>2.0299999999999998</v>
      </c>
      <c r="D31" s="16">
        <v>300</v>
      </c>
      <c r="E31" s="21">
        <f t="shared" si="0"/>
        <v>0.60899999999999987</v>
      </c>
      <c r="F31" s="16">
        <v>500</v>
      </c>
      <c r="G31" s="21">
        <f t="shared" si="1"/>
        <v>1.0149999999999999</v>
      </c>
      <c r="H31" s="16">
        <v>450</v>
      </c>
      <c r="I31" s="21">
        <f t="shared" si="2"/>
        <v>0.91349999999999987</v>
      </c>
      <c r="J31" s="16">
        <v>400</v>
      </c>
      <c r="K31" s="21">
        <f t="shared" si="3"/>
        <v>0.81199999999999983</v>
      </c>
      <c r="L31" s="16">
        <v>400</v>
      </c>
      <c r="M31" s="21">
        <f t="shared" si="4"/>
        <v>0.81199999999999983</v>
      </c>
      <c r="N31" s="16">
        <v>560</v>
      </c>
      <c r="O31" s="21">
        <f t="shared" si="5"/>
        <v>1.1367999999999998</v>
      </c>
      <c r="P31" s="16"/>
      <c r="Q31" s="21"/>
    </row>
    <row r="32" spans="1:17" x14ac:dyDescent="0.25">
      <c r="A32" s="15">
        <f t="shared" si="6"/>
        <v>24</v>
      </c>
      <c r="B32" s="14" t="s">
        <v>2</v>
      </c>
      <c r="C32" s="20">
        <f>'Средние цены'!C32</f>
        <v>3.6179999999999999</v>
      </c>
      <c r="D32" s="16">
        <v>170</v>
      </c>
      <c r="E32" s="21">
        <f t="shared" si="0"/>
        <v>0.61505999999999994</v>
      </c>
      <c r="F32" s="16">
        <v>170</v>
      </c>
      <c r="G32" s="21">
        <f t="shared" si="1"/>
        <v>0.61505999999999994</v>
      </c>
      <c r="H32" s="16">
        <v>170</v>
      </c>
      <c r="I32" s="21">
        <f t="shared" si="2"/>
        <v>0.61505999999999994</v>
      </c>
      <c r="J32" s="16">
        <v>170</v>
      </c>
      <c r="K32" s="21">
        <f t="shared" si="3"/>
        <v>0.61505999999999994</v>
      </c>
      <c r="L32" s="16">
        <v>170</v>
      </c>
      <c r="M32" s="21">
        <f t="shared" si="4"/>
        <v>0.61505999999999994</v>
      </c>
      <c r="N32" s="16">
        <v>170</v>
      </c>
      <c r="O32" s="21">
        <f t="shared" si="5"/>
        <v>0.61505999999999994</v>
      </c>
      <c r="P32" s="16"/>
      <c r="Q32" s="21"/>
    </row>
    <row r="33" spans="1:19" x14ac:dyDescent="0.25">
      <c r="A33" s="15">
        <f t="shared" si="6"/>
        <v>25</v>
      </c>
      <c r="B33" s="14" t="s">
        <v>14</v>
      </c>
      <c r="C33" s="20">
        <f>'Средние цены'!C33</f>
        <v>0.79181818181818187</v>
      </c>
      <c r="D33" s="16">
        <v>200</v>
      </c>
      <c r="E33" s="21">
        <f t="shared" si="0"/>
        <v>0.15836363636363637</v>
      </c>
      <c r="F33" s="16">
        <v>300</v>
      </c>
      <c r="G33" s="21">
        <f t="shared" si="1"/>
        <v>0.23754545454545456</v>
      </c>
      <c r="H33" s="16">
        <v>250</v>
      </c>
      <c r="I33" s="21">
        <f t="shared" si="2"/>
        <v>0.19795454545454547</v>
      </c>
      <c r="J33" s="16">
        <v>250</v>
      </c>
      <c r="K33" s="21">
        <f t="shared" si="3"/>
        <v>0.19795454545454547</v>
      </c>
      <c r="L33" s="16">
        <v>250</v>
      </c>
      <c r="M33" s="21">
        <f t="shared" si="4"/>
        <v>0.19795454545454547</v>
      </c>
      <c r="N33" s="16">
        <v>400</v>
      </c>
      <c r="O33" s="21">
        <f t="shared" si="5"/>
        <v>0.31672727272727275</v>
      </c>
      <c r="P33" s="16"/>
      <c r="Q33" s="21"/>
    </row>
    <row r="34" spans="1:19" x14ac:dyDescent="0.25">
      <c r="A34" s="15">
        <f t="shared" si="6"/>
        <v>26</v>
      </c>
      <c r="B34" s="14" t="s">
        <v>42</v>
      </c>
      <c r="C34" s="20">
        <f>'Средние цены'!C34</f>
        <v>3.5209090909090914</v>
      </c>
      <c r="D34" s="16">
        <v>400</v>
      </c>
      <c r="E34" s="21">
        <f t="shared" si="0"/>
        <v>1.4083636363636365</v>
      </c>
      <c r="F34" s="16">
        <v>900</v>
      </c>
      <c r="G34" s="21">
        <f t="shared" si="1"/>
        <v>3.1688181818181822</v>
      </c>
      <c r="H34" s="16">
        <v>800</v>
      </c>
      <c r="I34" s="21">
        <f t="shared" si="2"/>
        <v>2.816727272727273</v>
      </c>
      <c r="J34" s="16">
        <v>750</v>
      </c>
      <c r="K34" s="21">
        <f t="shared" si="3"/>
        <v>2.6406818181818186</v>
      </c>
      <c r="L34" s="16">
        <v>750</v>
      </c>
      <c r="M34" s="21">
        <f t="shared" si="4"/>
        <v>2.6406818181818186</v>
      </c>
      <c r="N34" s="16">
        <v>880</v>
      </c>
      <c r="O34" s="21">
        <f t="shared" si="5"/>
        <v>3.0984000000000007</v>
      </c>
      <c r="P34" s="16"/>
      <c r="Q34" s="21"/>
    </row>
    <row r="35" spans="1:19" x14ac:dyDescent="0.25">
      <c r="A35" s="15">
        <f t="shared" si="6"/>
        <v>27</v>
      </c>
      <c r="B35" s="14" t="s">
        <v>43</v>
      </c>
      <c r="C35" s="20">
        <f>'Средние цены'!C35</f>
        <v>6.2063636363636361</v>
      </c>
      <c r="D35" s="16">
        <v>30</v>
      </c>
      <c r="E35" s="21">
        <f t="shared" si="0"/>
        <v>0.18619090909090907</v>
      </c>
      <c r="F35" s="16">
        <v>50</v>
      </c>
      <c r="G35" s="21">
        <f t="shared" si="1"/>
        <v>0.31031818181818177</v>
      </c>
      <c r="H35" s="16">
        <v>50</v>
      </c>
      <c r="I35" s="21">
        <f t="shared" si="2"/>
        <v>0.31031818181818177</v>
      </c>
      <c r="J35" s="16">
        <v>40</v>
      </c>
      <c r="K35" s="21">
        <f t="shared" si="3"/>
        <v>0.24825454545454542</v>
      </c>
      <c r="L35" s="16">
        <v>35</v>
      </c>
      <c r="M35" s="21">
        <f t="shared" si="4"/>
        <v>0.21722272727272726</v>
      </c>
      <c r="N35" s="16">
        <v>60</v>
      </c>
      <c r="O35" s="21">
        <f t="shared" si="5"/>
        <v>0.37238181818181815</v>
      </c>
      <c r="P35" s="16"/>
      <c r="Q35" s="21"/>
    </row>
    <row r="36" spans="1:19" x14ac:dyDescent="0.25">
      <c r="A36" s="15">
        <f t="shared" si="6"/>
        <v>28</v>
      </c>
      <c r="B36" s="14" t="s">
        <v>44</v>
      </c>
      <c r="C36" s="20">
        <f>'Средние цены'!C36</f>
        <v>27.342857142857138</v>
      </c>
      <c r="D36" s="16">
        <v>20</v>
      </c>
      <c r="E36" s="21">
        <f t="shared" si="0"/>
        <v>0.54685714285714271</v>
      </c>
      <c r="F36" s="16">
        <v>70</v>
      </c>
      <c r="G36" s="21">
        <f t="shared" si="1"/>
        <v>1.9139999999999997</v>
      </c>
      <c r="H36" s="16">
        <v>70</v>
      </c>
      <c r="I36" s="21">
        <f t="shared" si="2"/>
        <v>1.9139999999999997</v>
      </c>
      <c r="J36" s="16">
        <v>60</v>
      </c>
      <c r="K36" s="21">
        <f t="shared" si="3"/>
        <v>1.6405714285714283</v>
      </c>
      <c r="L36" s="16">
        <v>50</v>
      </c>
      <c r="M36" s="21">
        <f t="shared" si="4"/>
        <v>1.3671428571428568</v>
      </c>
      <c r="N36" s="16">
        <v>80</v>
      </c>
      <c r="O36" s="21">
        <f t="shared" si="5"/>
        <v>2.1874285714285708</v>
      </c>
      <c r="P36" s="16"/>
      <c r="Q36" s="21"/>
      <c r="S36" t="s">
        <v>30</v>
      </c>
    </row>
    <row r="37" spans="1:19" x14ac:dyDescent="0.25">
      <c r="A37" s="15">
        <f t="shared" si="6"/>
        <v>29</v>
      </c>
      <c r="B37" s="14" t="s">
        <v>45</v>
      </c>
      <c r="C37" s="20">
        <f>'Средние цены'!C37</f>
        <v>1.7763636363636364</v>
      </c>
      <c r="D37" s="16">
        <v>200</v>
      </c>
      <c r="E37" s="21">
        <f t="shared" si="0"/>
        <v>0.3552727272727273</v>
      </c>
      <c r="F37" s="16">
        <v>250</v>
      </c>
      <c r="G37" s="21">
        <f t="shared" si="1"/>
        <v>0.44409090909090909</v>
      </c>
      <c r="H37" s="16">
        <v>250</v>
      </c>
      <c r="I37" s="21">
        <f t="shared" si="2"/>
        <v>0.44409090909090909</v>
      </c>
      <c r="J37" s="16">
        <v>200</v>
      </c>
      <c r="K37" s="21">
        <f t="shared" si="3"/>
        <v>0.3552727272727273</v>
      </c>
      <c r="L37" s="16">
        <v>200</v>
      </c>
      <c r="M37" s="21">
        <f t="shared" si="4"/>
        <v>0.3552727272727273</v>
      </c>
      <c r="N37" s="16">
        <v>500</v>
      </c>
      <c r="O37" s="21">
        <f t="shared" si="5"/>
        <v>0.88818181818181818</v>
      </c>
      <c r="P37" s="16">
        <v>250</v>
      </c>
      <c r="Q37" s="21">
        <f>C37/1000*P37</f>
        <v>0.44409090909090909</v>
      </c>
    </row>
    <row r="38" spans="1:19" x14ac:dyDescent="0.25">
      <c r="A38" s="15">
        <f t="shared" si="6"/>
        <v>30</v>
      </c>
      <c r="B38" s="14" t="s">
        <v>46</v>
      </c>
      <c r="C38" s="20">
        <f>'Средние цены'!C38</f>
        <v>0.95600000000000007</v>
      </c>
      <c r="D38" s="16">
        <v>200</v>
      </c>
      <c r="E38" s="21">
        <f t="shared" si="0"/>
        <v>0.19120000000000001</v>
      </c>
      <c r="F38" s="16">
        <v>250</v>
      </c>
      <c r="G38" s="21">
        <f t="shared" si="1"/>
        <v>0.23900000000000002</v>
      </c>
      <c r="H38" s="16">
        <v>250</v>
      </c>
      <c r="I38" s="21">
        <f t="shared" si="2"/>
        <v>0.23900000000000002</v>
      </c>
      <c r="J38" s="16">
        <v>200</v>
      </c>
      <c r="K38" s="21">
        <f t="shared" si="3"/>
        <v>0.19120000000000001</v>
      </c>
      <c r="L38" s="16">
        <v>200</v>
      </c>
      <c r="M38" s="21">
        <f t="shared" si="4"/>
        <v>0.19120000000000001</v>
      </c>
      <c r="N38" s="16">
        <v>400</v>
      </c>
      <c r="O38" s="21" t="s">
        <v>29</v>
      </c>
      <c r="P38" s="16">
        <v>500</v>
      </c>
      <c r="Q38" s="21">
        <f>C38/1000*P38</f>
        <v>0.47800000000000004</v>
      </c>
    </row>
    <row r="39" spans="1:19" x14ac:dyDescent="0.25">
      <c r="A39" s="15">
        <f t="shared" si="6"/>
        <v>31</v>
      </c>
      <c r="B39" s="14" t="s">
        <v>47</v>
      </c>
      <c r="C39" s="20">
        <f>'Средние цены'!C39</f>
        <v>10.497272727272728</v>
      </c>
      <c r="D39" s="16">
        <v>10</v>
      </c>
      <c r="E39" s="21">
        <f t="shared" si="0"/>
        <v>0.10497272727272729</v>
      </c>
      <c r="F39" s="16">
        <v>10</v>
      </c>
      <c r="G39" s="21">
        <f t="shared" si="1"/>
        <v>0.10497272727272729</v>
      </c>
      <c r="H39" s="16">
        <v>10</v>
      </c>
      <c r="I39" s="21">
        <f t="shared" si="2"/>
        <v>0.10497272727272729</v>
      </c>
      <c r="J39" s="16">
        <v>10</v>
      </c>
      <c r="K39" s="21">
        <f t="shared" si="3"/>
        <v>0.10497272727272729</v>
      </c>
      <c r="L39" s="16">
        <v>10</v>
      </c>
      <c r="M39" s="21">
        <f t="shared" si="4"/>
        <v>0.10497272727272729</v>
      </c>
      <c r="N39" s="16">
        <v>10</v>
      </c>
      <c r="O39" s="21">
        <f t="shared" si="5"/>
        <v>0.10497272727272729</v>
      </c>
      <c r="P39" s="16">
        <v>10</v>
      </c>
      <c r="Q39" s="21">
        <f>C39/1000*P39</f>
        <v>0.10497272727272729</v>
      </c>
    </row>
    <row r="40" spans="1:19" x14ac:dyDescent="0.25">
      <c r="A40" s="15">
        <f t="shared" si="6"/>
        <v>32</v>
      </c>
      <c r="B40" s="14" t="s">
        <v>15</v>
      </c>
      <c r="C40" s="20">
        <f>'Средние цены'!C40</f>
        <v>1.3690909090909089</v>
      </c>
      <c r="D40" s="16">
        <v>100</v>
      </c>
      <c r="E40" s="21">
        <f t="shared" si="0"/>
        <v>0.1369090909090909</v>
      </c>
      <c r="F40" s="16">
        <v>150</v>
      </c>
      <c r="G40" s="21">
        <f t="shared" si="1"/>
        <v>0.20536363636363636</v>
      </c>
      <c r="H40" s="16">
        <v>150</v>
      </c>
      <c r="I40" s="21">
        <f t="shared" si="2"/>
        <v>0.20536363636363636</v>
      </c>
      <c r="J40" s="16">
        <v>100</v>
      </c>
      <c r="K40" s="21">
        <f t="shared" si="3"/>
        <v>0.1369090909090909</v>
      </c>
      <c r="L40" s="16">
        <v>100</v>
      </c>
      <c r="M40" s="21">
        <f t="shared" si="4"/>
        <v>0.1369090909090909</v>
      </c>
      <c r="N40" s="16">
        <v>250</v>
      </c>
      <c r="O40" s="21">
        <f t="shared" si="5"/>
        <v>0.34227272727272723</v>
      </c>
      <c r="P40" s="16"/>
      <c r="Q40" s="21"/>
    </row>
    <row r="41" spans="1:19" x14ac:dyDescent="0.25">
      <c r="A41" s="15">
        <f t="shared" si="6"/>
        <v>33</v>
      </c>
      <c r="B41" s="14" t="s">
        <v>16</v>
      </c>
      <c r="C41" s="20">
        <f>'Средние цены'!C41</f>
        <v>2.0363636363636366</v>
      </c>
      <c r="D41" s="16">
        <v>150</v>
      </c>
      <c r="E41" s="21">
        <f t="shared" si="0"/>
        <v>0.30545454545454548</v>
      </c>
      <c r="F41" s="16">
        <v>200</v>
      </c>
      <c r="G41" s="21">
        <f t="shared" si="1"/>
        <v>0.40727272727272729</v>
      </c>
      <c r="H41" s="16">
        <v>200</v>
      </c>
      <c r="I41" s="21">
        <f t="shared" si="2"/>
        <v>0.40727272727272729</v>
      </c>
      <c r="J41" s="16">
        <v>150</v>
      </c>
      <c r="K41" s="21">
        <f t="shared" si="3"/>
        <v>0.30545454545454548</v>
      </c>
      <c r="L41" s="16">
        <v>150</v>
      </c>
      <c r="M41" s="21">
        <f t="shared" si="4"/>
        <v>0.30545454545454548</v>
      </c>
      <c r="N41" s="16">
        <v>300</v>
      </c>
      <c r="O41" s="21">
        <f t="shared" si="5"/>
        <v>0.61090909090909096</v>
      </c>
      <c r="P41" s="16"/>
      <c r="Q41" s="21"/>
    </row>
    <row r="42" spans="1:19" x14ac:dyDescent="0.25">
      <c r="A42" s="18"/>
      <c r="B42" s="19" t="s">
        <v>26</v>
      </c>
      <c r="C42" s="3"/>
      <c r="D42" s="3"/>
      <c r="E42" s="76">
        <f>SUM(E9:E41)</f>
        <v>11.099889105339104</v>
      </c>
      <c r="F42" s="3"/>
      <c r="G42" s="9">
        <f>SUM(G9:G41)</f>
        <v>18.922803694083694</v>
      </c>
      <c r="H42" s="3"/>
      <c r="I42" s="9">
        <f>SUM(I9:I41)</f>
        <v>17.422424956709953</v>
      </c>
      <c r="J42" s="3"/>
      <c r="K42" s="9">
        <f>SUM(K9:K41)</f>
        <v>16.007949920634921</v>
      </c>
      <c r="L42" s="3"/>
      <c r="M42" s="39">
        <f>SUM(M9:M41)</f>
        <v>14.970305339105336</v>
      </c>
      <c r="N42" s="3"/>
      <c r="O42" s="9">
        <f>SUM(O9:O41)</f>
        <v>23.056585158730151</v>
      </c>
      <c r="P42" s="3"/>
      <c r="Q42" s="9">
        <f>SUM(Q9:Q41)</f>
        <v>2.2956272727272728</v>
      </c>
    </row>
  </sheetData>
  <mergeCells count="22">
    <mergeCell ref="F8:G8"/>
    <mergeCell ref="N8:O8"/>
    <mergeCell ref="P8:Q8"/>
    <mergeCell ref="H8:I8"/>
    <mergeCell ref="J8:K8"/>
    <mergeCell ref="L8:M8"/>
    <mergeCell ref="A4:B7"/>
    <mergeCell ref="A8:B8"/>
    <mergeCell ref="N5:O7"/>
    <mergeCell ref="P5:Q7"/>
    <mergeCell ref="A2:Q2"/>
    <mergeCell ref="J6:M6"/>
    <mergeCell ref="C4:C7"/>
    <mergeCell ref="D4:Q4"/>
    <mergeCell ref="F5:M5"/>
    <mergeCell ref="F7:G7"/>
    <mergeCell ref="H7:I7"/>
    <mergeCell ref="J7:K7"/>
    <mergeCell ref="L7:M7"/>
    <mergeCell ref="D5:E7"/>
    <mergeCell ref="F6:I6"/>
    <mergeCell ref="D8:E8"/>
  </mergeCells>
  <phoneticPr fontId="1" type="noConversion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view="pageBreakPreview" topLeftCell="A70" zoomScaleNormal="100" workbookViewId="0">
      <selection activeCell="K42" sqref="K42"/>
    </sheetView>
  </sheetViews>
  <sheetFormatPr defaultRowHeight="13.2" x14ac:dyDescent="0.25"/>
  <cols>
    <col min="1" max="1" width="2.88671875" customWidth="1"/>
    <col min="2" max="2" width="27.33203125" customWidth="1"/>
    <col min="3" max="3" width="8.109375" customWidth="1"/>
    <col min="4" max="4" width="6" customWidth="1"/>
    <col min="5" max="5" width="7.5546875" customWidth="1"/>
    <col min="6" max="6" width="4.88671875" customWidth="1"/>
    <col min="7" max="7" width="9.88671875" customWidth="1"/>
    <col min="8" max="8" width="6.5546875" customWidth="1"/>
    <col min="9" max="9" width="9.5546875" customWidth="1"/>
    <col min="10" max="10" width="6.88671875" customWidth="1"/>
    <col min="11" max="11" width="6.33203125" customWidth="1"/>
    <col min="12" max="12" width="10.44140625" customWidth="1"/>
    <col min="13" max="13" width="9.44140625" customWidth="1"/>
    <col min="14" max="14" width="6.88671875" customWidth="1"/>
    <col min="15" max="15" width="8.44140625" customWidth="1"/>
    <col min="16" max="16" width="5.6640625" customWidth="1"/>
    <col min="17" max="17" width="6.33203125" hidden="1" customWidth="1"/>
    <col min="18" max="18" width="11.109375" customWidth="1"/>
    <col min="19" max="19" width="5.109375" customWidth="1"/>
    <col min="20" max="20" width="7.44140625" customWidth="1"/>
    <col min="21" max="21" width="5.6640625" customWidth="1"/>
    <col min="22" max="22" width="10.6640625" customWidth="1"/>
    <col min="23" max="23" width="9.5546875" customWidth="1"/>
    <col min="24" max="24" width="22.88671875" customWidth="1"/>
  </cols>
  <sheetData>
    <row r="1" spans="1:25" x14ac:dyDescent="0.25">
      <c r="R1" s="31" t="s">
        <v>53</v>
      </c>
    </row>
    <row r="2" spans="1:25" x14ac:dyDescent="0.25">
      <c r="A2" s="60" t="s">
        <v>57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25" ht="9" customHeight="1" x14ac:dyDescent="0.25"/>
    <row r="4" spans="1:25" ht="13.5" customHeight="1" x14ac:dyDescent="0.25">
      <c r="A4" s="43" t="s">
        <v>0</v>
      </c>
      <c r="B4" s="44"/>
      <c r="C4" s="61" t="s">
        <v>17</v>
      </c>
      <c r="D4" s="73" t="s">
        <v>21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5"/>
      <c r="S4" s="2"/>
      <c r="T4" s="2"/>
      <c r="U4" s="2"/>
      <c r="V4" s="2"/>
      <c r="W4" s="2"/>
      <c r="X4" s="2"/>
      <c r="Y4" s="2"/>
    </row>
    <row r="5" spans="1:25" ht="39" customHeight="1" x14ac:dyDescent="0.25">
      <c r="A5" s="45"/>
      <c r="B5" s="46"/>
      <c r="C5" s="62"/>
      <c r="D5" s="73" t="s">
        <v>27</v>
      </c>
      <c r="E5" s="74"/>
      <c r="F5" s="74"/>
      <c r="G5" s="74"/>
      <c r="H5" s="74"/>
      <c r="I5" s="74"/>
      <c r="J5" s="74"/>
      <c r="K5" s="75"/>
      <c r="L5" s="64" t="s">
        <v>49</v>
      </c>
      <c r="M5" s="66"/>
      <c r="N5" s="64" t="s">
        <v>28</v>
      </c>
      <c r="O5" s="66"/>
      <c r="P5" s="64" t="s">
        <v>20</v>
      </c>
      <c r="Q5" s="65"/>
      <c r="R5" s="66"/>
      <c r="S5" s="2"/>
      <c r="T5" s="2"/>
      <c r="U5" s="2"/>
      <c r="V5" s="2"/>
      <c r="W5" s="2"/>
      <c r="X5" s="2"/>
      <c r="Y5" s="2"/>
    </row>
    <row r="6" spans="1:25" ht="38.25" customHeight="1" x14ac:dyDescent="0.25">
      <c r="A6" s="45"/>
      <c r="B6" s="46"/>
      <c r="C6" s="62"/>
      <c r="D6" s="73" t="s">
        <v>24</v>
      </c>
      <c r="E6" s="74"/>
      <c r="F6" s="74"/>
      <c r="G6" s="75"/>
      <c r="H6" s="73" t="s">
        <v>25</v>
      </c>
      <c r="I6" s="74"/>
      <c r="J6" s="74"/>
      <c r="K6" s="75"/>
      <c r="L6" s="67"/>
      <c r="M6" s="69"/>
      <c r="N6" s="67"/>
      <c r="O6" s="69"/>
      <c r="P6" s="67"/>
      <c r="Q6" s="68"/>
      <c r="R6" s="69"/>
      <c r="S6" s="2"/>
      <c r="T6" s="2"/>
      <c r="U6" s="2"/>
      <c r="V6" s="2"/>
      <c r="W6" s="2"/>
      <c r="X6" s="2"/>
      <c r="Y6" s="2"/>
    </row>
    <row r="7" spans="1:25" ht="215.25" customHeight="1" x14ac:dyDescent="0.25">
      <c r="A7" s="47"/>
      <c r="B7" s="48"/>
      <c r="C7" s="63"/>
      <c r="D7" s="73" t="s">
        <v>22</v>
      </c>
      <c r="E7" s="75"/>
      <c r="F7" s="73" t="s">
        <v>23</v>
      </c>
      <c r="G7" s="75"/>
      <c r="H7" s="73" t="s">
        <v>22</v>
      </c>
      <c r="I7" s="75"/>
      <c r="J7" s="73" t="s">
        <v>23</v>
      </c>
      <c r="K7" s="75"/>
      <c r="L7" s="70"/>
      <c r="M7" s="72"/>
      <c r="N7" s="70"/>
      <c r="O7" s="72"/>
      <c r="P7" s="70"/>
      <c r="Q7" s="71"/>
      <c r="R7" s="72"/>
      <c r="S7" s="2"/>
      <c r="T7" s="2"/>
      <c r="U7" s="2"/>
      <c r="V7" s="2"/>
      <c r="W7" s="2"/>
      <c r="X7" s="2"/>
      <c r="Y7" s="2"/>
    </row>
    <row r="8" spans="1:25" ht="14.25" customHeight="1" x14ac:dyDescent="0.25">
      <c r="A8" s="49">
        <v>1</v>
      </c>
      <c r="B8" s="50"/>
      <c r="C8" s="13"/>
      <c r="D8" s="73">
        <v>2</v>
      </c>
      <c r="E8" s="75"/>
      <c r="F8" s="73">
        <v>3</v>
      </c>
      <c r="G8" s="75"/>
      <c r="H8" s="73">
        <v>4</v>
      </c>
      <c r="I8" s="75"/>
      <c r="J8" s="73">
        <v>5</v>
      </c>
      <c r="K8" s="75"/>
      <c r="L8" s="73">
        <v>6</v>
      </c>
      <c r="M8" s="75"/>
      <c r="N8" s="73">
        <v>7</v>
      </c>
      <c r="O8" s="75"/>
      <c r="P8" s="73">
        <v>8</v>
      </c>
      <c r="Q8" s="74"/>
      <c r="R8" s="75"/>
      <c r="S8" s="2"/>
      <c r="T8" s="2"/>
      <c r="U8" s="2"/>
      <c r="V8" s="2"/>
      <c r="W8" s="2"/>
      <c r="X8" s="2"/>
      <c r="Y8" s="2"/>
    </row>
    <row r="9" spans="1:25" x14ac:dyDescent="0.25">
      <c r="A9" s="15">
        <v>1</v>
      </c>
      <c r="B9" s="14" t="s">
        <v>31</v>
      </c>
      <c r="C9" s="20">
        <f>'Средние цены'!C9</f>
        <v>11.548181818181819</v>
      </c>
      <c r="D9" s="22">
        <v>560</v>
      </c>
      <c r="E9" s="23">
        <f>C9/1000*D9</f>
        <v>6.4669818181818179</v>
      </c>
      <c r="F9" s="22">
        <v>420</v>
      </c>
      <c r="G9" s="23">
        <f>C9/1000*F9</f>
        <v>4.8502363636363635</v>
      </c>
      <c r="H9" s="22">
        <v>250</v>
      </c>
      <c r="I9" s="23">
        <f>C9/1000*H9</f>
        <v>2.8870454545454547</v>
      </c>
      <c r="J9" s="22">
        <v>230</v>
      </c>
      <c r="K9" s="23">
        <f>C9/1000*J9</f>
        <v>2.6560818181818182</v>
      </c>
      <c r="L9" s="22">
        <v>460</v>
      </c>
      <c r="M9" s="23">
        <f>C9/1000*L9</f>
        <v>5.3121636363636364</v>
      </c>
      <c r="N9" s="22">
        <v>650</v>
      </c>
      <c r="O9" s="23">
        <f>C9/1000*N9</f>
        <v>7.5063181818181821</v>
      </c>
      <c r="P9" s="5"/>
      <c r="Q9" s="6"/>
      <c r="R9" s="6"/>
      <c r="S9" s="2"/>
      <c r="T9" s="2"/>
      <c r="U9" s="2"/>
      <c r="V9" s="2"/>
      <c r="W9" s="2"/>
      <c r="X9" s="2"/>
      <c r="Y9" s="2"/>
    </row>
    <row r="10" spans="1:25" x14ac:dyDescent="0.25">
      <c r="A10" s="15">
        <f>A9+1</f>
        <v>2</v>
      </c>
      <c r="B10" s="14" t="s">
        <v>32</v>
      </c>
      <c r="C10" s="20">
        <f>'Средние цены'!C10</f>
        <v>6.2755555555555551</v>
      </c>
      <c r="D10" s="22">
        <v>150</v>
      </c>
      <c r="E10" s="23">
        <f t="shared" ref="E10:E41" si="0">C10/1000*D10</f>
        <v>0.94133333333333324</v>
      </c>
      <c r="F10" s="22">
        <v>100</v>
      </c>
      <c r="G10" s="23">
        <f t="shared" ref="G10:G41" si="1">C10/1000*F10</f>
        <v>0.62755555555555553</v>
      </c>
      <c r="H10" s="22">
        <v>75</v>
      </c>
      <c r="I10" s="23">
        <f t="shared" ref="I10:I41" si="2">C10/1000*H10</f>
        <v>0.47066666666666662</v>
      </c>
      <c r="J10" s="22">
        <v>60</v>
      </c>
      <c r="K10" s="23">
        <f t="shared" ref="K10:K41" si="3">C10/1000*J10</f>
        <v>0.37653333333333328</v>
      </c>
      <c r="L10" s="22">
        <v>120</v>
      </c>
      <c r="M10" s="23">
        <f t="shared" ref="M10:M41" si="4">C10/1000*L10</f>
        <v>0.75306666666666655</v>
      </c>
      <c r="N10" s="22">
        <v>200</v>
      </c>
      <c r="O10" s="23">
        <f t="shared" ref="O10:O41" si="5">C10/1000*N10</f>
        <v>1.2551111111111111</v>
      </c>
      <c r="P10" s="5"/>
      <c r="Q10" s="6"/>
      <c r="R10" s="6"/>
      <c r="S10" s="2"/>
      <c r="T10" s="2"/>
      <c r="U10" s="2"/>
      <c r="V10" s="2"/>
      <c r="W10" s="2"/>
      <c r="X10" s="2"/>
      <c r="Y10" s="2"/>
    </row>
    <row r="11" spans="1:25" x14ac:dyDescent="0.25">
      <c r="A11" s="15">
        <f t="shared" ref="A11:A41" si="6">A10+1</f>
        <v>3</v>
      </c>
      <c r="B11" s="14" t="s">
        <v>33</v>
      </c>
      <c r="C11" s="20">
        <f>'Средние цены'!C11</f>
        <v>9.4854545454545462</v>
      </c>
      <c r="D11" s="22">
        <v>120</v>
      </c>
      <c r="E11" s="23">
        <f t="shared" si="0"/>
        <v>1.1382545454545456</v>
      </c>
      <c r="F11" s="22">
        <v>80</v>
      </c>
      <c r="G11" s="23">
        <f t="shared" si="1"/>
        <v>0.75883636363636375</v>
      </c>
      <c r="H11" s="22">
        <v>60</v>
      </c>
      <c r="I11" s="23">
        <f t="shared" si="2"/>
        <v>0.56912727272727281</v>
      </c>
      <c r="J11" s="22">
        <v>50</v>
      </c>
      <c r="K11" s="23">
        <f t="shared" si="3"/>
        <v>0.47427272727272735</v>
      </c>
      <c r="L11" s="22">
        <v>100</v>
      </c>
      <c r="M11" s="23">
        <f t="shared" si="4"/>
        <v>0.94854545454545469</v>
      </c>
      <c r="N11" s="22">
        <v>200</v>
      </c>
      <c r="O11" s="23">
        <f t="shared" si="5"/>
        <v>1.8970909090909094</v>
      </c>
      <c r="P11" s="5"/>
      <c r="Q11" s="6"/>
      <c r="R11" s="6"/>
      <c r="S11" s="2"/>
      <c r="T11" s="2"/>
      <c r="U11" s="2"/>
      <c r="V11" s="2"/>
      <c r="W11" s="2"/>
      <c r="X11" s="2"/>
      <c r="Y11" s="2"/>
    </row>
    <row r="12" spans="1:25" ht="12.75" customHeight="1" x14ac:dyDescent="0.25">
      <c r="A12" s="15">
        <f t="shared" si="6"/>
        <v>4</v>
      </c>
      <c r="B12" s="14" t="s">
        <v>34</v>
      </c>
      <c r="C12" s="20">
        <f>'Средние цены'!C12</f>
        <v>9.4963636363636343</v>
      </c>
      <c r="D12" s="22">
        <v>150</v>
      </c>
      <c r="E12" s="23">
        <f t="shared" si="0"/>
        <v>1.4244545454545452</v>
      </c>
      <c r="F12" s="22">
        <v>110</v>
      </c>
      <c r="G12" s="23">
        <f t="shared" si="1"/>
        <v>1.0445999999999998</v>
      </c>
      <c r="H12" s="22">
        <v>75</v>
      </c>
      <c r="I12" s="23">
        <f t="shared" si="2"/>
        <v>0.7122272727272726</v>
      </c>
      <c r="J12" s="22">
        <v>75</v>
      </c>
      <c r="K12" s="23">
        <f t="shared" si="3"/>
        <v>0.7122272727272726</v>
      </c>
      <c r="L12" s="22">
        <v>130</v>
      </c>
      <c r="M12" s="23">
        <f t="shared" si="4"/>
        <v>1.2345272727272725</v>
      </c>
      <c r="N12" s="22">
        <v>250</v>
      </c>
      <c r="O12" s="23">
        <f t="shared" si="5"/>
        <v>2.3740909090909086</v>
      </c>
      <c r="P12" s="5"/>
      <c r="Q12" s="6"/>
      <c r="R12" s="6"/>
      <c r="S12" s="2"/>
      <c r="T12" s="2"/>
      <c r="U12" s="2"/>
      <c r="V12" s="2"/>
      <c r="W12" s="2"/>
      <c r="X12" s="2"/>
      <c r="Y12" s="2"/>
    </row>
    <row r="13" spans="1:25" x14ac:dyDescent="0.25">
      <c r="A13" s="15">
        <f t="shared" si="6"/>
        <v>5</v>
      </c>
      <c r="B13" s="14" t="s">
        <v>35</v>
      </c>
      <c r="C13" s="20">
        <f>'Средние цены'!C13</f>
        <v>131.89499999999998</v>
      </c>
      <c r="D13" s="22">
        <v>25</v>
      </c>
      <c r="E13" s="23">
        <f t="shared" si="0"/>
        <v>3.2973749999999997</v>
      </c>
      <c r="F13" s="22">
        <v>15</v>
      </c>
      <c r="G13" s="23">
        <f t="shared" si="1"/>
        <v>1.9784249999999997</v>
      </c>
      <c r="H13" s="24">
        <v>15</v>
      </c>
      <c r="I13" s="23">
        <f t="shared" si="2"/>
        <v>1.9784249999999997</v>
      </c>
      <c r="J13" s="25">
        <v>0</v>
      </c>
      <c r="K13" s="23">
        <f t="shared" si="3"/>
        <v>0</v>
      </c>
      <c r="L13" s="22">
        <v>20</v>
      </c>
      <c r="M13" s="23">
        <f t="shared" si="4"/>
        <v>2.6378999999999997</v>
      </c>
      <c r="N13" s="22">
        <v>50</v>
      </c>
      <c r="O13" s="23">
        <f t="shared" si="5"/>
        <v>6.5947499999999994</v>
      </c>
      <c r="P13" s="5"/>
      <c r="Q13" s="6"/>
      <c r="R13" s="6"/>
      <c r="S13" s="2"/>
      <c r="T13" s="2"/>
      <c r="U13" s="2"/>
      <c r="V13" s="2"/>
      <c r="W13" s="2"/>
      <c r="X13" s="2"/>
      <c r="Y13" s="2"/>
    </row>
    <row r="14" spans="1:25" x14ac:dyDescent="0.25">
      <c r="A14" s="15">
        <f t="shared" si="6"/>
        <v>6</v>
      </c>
      <c r="B14" s="14" t="s">
        <v>1</v>
      </c>
      <c r="C14" s="20">
        <f>'Средние цены'!C14</f>
        <v>5.3842857142857143</v>
      </c>
      <c r="D14" s="22">
        <v>25</v>
      </c>
      <c r="E14" s="23">
        <f t="shared" si="0"/>
        <v>0.13460714285714287</v>
      </c>
      <c r="F14" s="22">
        <v>20</v>
      </c>
      <c r="G14" s="23">
        <f t="shared" si="1"/>
        <v>0.1076857142857143</v>
      </c>
      <c r="H14" s="22">
        <v>25</v>
      </c>
      <c r="I14" s="23">
        <f t="shared" si="2"/>
        <v>0.13460714285714287</v>
      </c>
      <c r="J14" s="22">
        <v>20</v>
      </c>
      <c r="K14" s="23">
        <f t="shared" si="3"/>
        <v>0.1076857142857143</v>
      </c>
      <c r="L14" s="22">
        <v>20</v>
      </c>
      <c r="M14" s="23">
        <f t="shared" si="4"/>
        <v>0.1076857142857143</v>
      </c>
      <c r="N14" s="22">
        <v>75</v>
      </c>
      <c r="O14" s="23">
        <f t="shared" si="5"/>
        <v>0.40382142857142861</v>
      </c>
      <c r="P14" s="5"/>
      <c r="Q14" s="6"/>
      <c r="R14" s="6"/>
      <c r="S14" s="2"/>
      <c r="T14" s="2"/>
      <c r="U14" s="2"/>
      <c r="V14" s="2"/>
      <c r="W14" s="2"/>
      <c r="X14" s="2"/>
      <c r="Y14" s="2"/>
    </row>
    <row r="15" spans="1:25" x14ac:dyDescent="0.25">
      <c r="A15" s="15">
        <f t="shared" si="6"/>
        <v>7</v>
      </c>
      <c r="B15" s="14" t="s">
        <v>36</v>
      </c>
      <c r="C15" s="20">
        <f>'Средние цены'!C15</f>
        <v>4.0554545454545456</v>
      </c>
      <c r="D15" s="22">
        <v>100</v>
      </c>
      <c r="E15" s="23">
        <f t="shared" si="0"/>
        <v>0.40554545454545454</v>
      </c>
      <c r="F15" s="22">
        <v>100</v>
      </c>
      <c r="G15" s="23">
        <f t="shared" si="1"/>
        <v>0.40554545454545454</v>
      </c>
      <c r="H15" s="22">
        <v>50</v>
      </c>
      <c r="I15" s="23">
        <f t="shared" si="2"/>
        <v>0.20277272727272727</v>
      </c>
      <c r="J15" s="22">
        <v>50</v>
      </c>
      <c r="K15" s="23">
        <f t="shared" si="3"/>
        <v>0.20277272727272727</v>
      </c>
      <c r="L15" s="22">
        <v>100</v>
      </c>
      <c r="M15" s="23">
        <f t="shared" si="4"/>
        <v>0.40554545454545454</v>
      </c>
      <c r="N15" s="22">
        <v>100</v>
      </c>
      <c r="O15" s="23">
        <f t="shared" si="5"/>
        <v>0.40554545454545454</v>
      </c>
      <c r="P15" s="5"/>
      <c r="Q15" s="6"/>
      <c r="R15" s="6"/>
      <c r="S15" s="2"/>
      <c r="T15" s="2"/>
      <c r="U15" s="2"/>
      <c r="V15" s="2"/>
      <c r="W15" s="2"/>
      <c r="X15" s="2"/>
      <c r="Y15" s="2"/>
    </row>
    <row r="16" spans="1:25" x14ac:dyDescent="0.25">
      <c r="A16" s="15">
        <f t="shared" si="6"/>
        <v>8</v>
      </c>
      <c r="B16" s="14" t="s">
        <v>37</v>
      </c>
      <c r="C16" s="20">
        <f>'Средние цены'!C16</f>
        <v>6.0536363636363637</v>
      </c>
      <c r="D16" s="22">
        <v>200</v>
      </c>
      <c r="E16" s="23">
        <f t="shared" si="0"/>
        <v>1.2107272727272727</v>
      </c>
      <c r="F16" s="22">
        <v>120</v>
      </c>
      <c r="G16" s="23">
        <f t="shared" si="1"/>
        <v>0.72643636363636366</v>
      </c>
      <c r="H16" s="22">
        <v>100</v>
      </c>
      <c r="I16" s="23">
        <f t="shared" si="2"/>
        <v>0.60536363636363633</v>
      </c>
      <c r="J16" s="22">
        <v>50</v>
      </c>
      <c r="K16" s="23">
        <f t="shared" si="3"/>
        <v>0.30268181818181816</v>
      </c>
      <c r="L16" s="22">
        <v>150</v>
      </c>
      <c r="M16" s="23">
        <f t="shared" si="4"/>
        <v>0.90804545454545449</v>
      </c>
      <c r="N16" s="22">
        <v>300</v>
      </c>
      <c r="O16" s="23">
        <f t="shared" si="5"/>
        <v>1.816090909090909</v>
      </c>
      <c r="P16" s="5"/>
      <c r="Q16" s="6"/>
      <c r="R16" s="6"/>
      <c r="S16" s="2"/>
      <c r="T16" s="2"/>
      <c r="U16" s="2"/>
      <c r="V16" s="2"/>
      <c r="W16" s="2"/>
      <c r="X16" s="2"/>
      <c r="Y16" s="2"/>
    </row>
    <row r="17" spans="1:25" ht="26.4" x14ac:dyDescent="0.25">
      <c r="A17" s="15">
        <f t="shared" si="6"/>
        <v>9</v>
      </c>
      <c r="B17" s="14" t="s">
        <v>3</v>
      </c>
      <c r="C17" s="20">
        <f>'Средние цены'!C17</f>
        <v>2.9518181818181817</v>
      </c>
      <c r="D17" s="22">
        <v>1000</v>
      </c>
      <c r="E17" s="23">
        <f t="shared" si="0"/>
        <v>2.9518181818181817</v>
      </c>
      <c r="F17" s="22">
        <v>800</v>
      </c>
      <c r="G17" s="23">
        <f t="shared" si="1"/>
        <v>2.3614545454545453</v>
      </c>
      <c r="H17" s="22">
        <v>500</v>
      </c>
      <c r="I17" s="23">
        <f t="shared" si="2"/>
        <v>1.4759090909090908</v>
      </c>
      <c r="J17" s="22">
        <v>600</v>
      </c>
      <c r="K17" s="23">
        <f t="shared" si="3"/>
        <v>1.771090909090909</v>
      </c>
      <c r="L17" s="22">
        <v>1000</v>
      </c>
      <c r="M17" s="23">
        <f t="shared" si="4"/>
        <v>2.9518181818181817</v>
      </c>
      <c r="N17" s="22">
        <v>1500</v>
      </c>
      <c r="O17" s="23">
        <f t="shared" si="5"/>
        <v>4.4277272727272727</v>
      </c>
      <c r="P17" s="5"/>
      <c r="Q17" s="6"/>
      <c r="R17" s="6"/>
      <c r="S17" s="2"/>
      <c r="T17" s="2"/>
      <c r="U17" s="2"/>
      <c r="V17" s="2"/>
      <c r="W17" s="2"/>
      <c r="X17" s="2"/>
      <c r="Y17" s="2"/>
    </row>
    <row r="18" spans="1:25" x14ac:dyDescent="0.25">
      <c r="A18" s="15">
        <f t="shared" si="6"/>
        <v>10</v>
      </c>
      <c r="B18" s="14" t="s">
        <v>4</v>
      </c>
      <c r="C18" s="20">
        <f>'Средние цены'!C18</f>
        <v>5.036363636363637</v>
      </c>
      <c r="D18" s="22">
        <v>120</v>
      </c>
      <c r="E18" s="23">
        <f t="shared" si="0"/>
        <v>0.60436363636363644</v>
      </c>
      <c r="F18" s="22">
        <v>80</v>
      </c>
      <c r="G18" s="23">
        <f t="shared" si="1"/>
        <v>0.40290909090909099</v>
      </c>
      <c r="H18" s="22">
        <v>60</v>
      </c>
      <c r="I18" s="23">
        <f t="shared" si="2"/>
        <v>0.30218181818181822</v>
      </c>
      <c r="J18" s="22">
        <v>30</v>
      </c>
      <c r="K18" s="23">
        <f t="shared" si="3"/>
        <v>0.15109090909090911</v>
      </c>
      <c r="L18" s="22">
        <v>100</v>
      </c>
      <c r="M18" s="23">
        <f t="shared" si="4"/>
        <v>0.50363636363636377</v>
      </c>
      <c r="N18" s="22">
        <v>200</v>
      </c>
      <c r="O18" s="23">
        <f t="shared" si="5"/>
        <v>1.0072727272727275</v>
      </c>
      <c r="P18" s="5"/>
      <c r="Q18" s="6"/>
      <c r="R18" s="6"/>
      <c r="S18" s="2"/>
      <c r="T18" s="2"/>
      <c r="U18" s="2"/>
      <c r="V18" s="2"/>
      <c r="W18" s="2"/>
      <c r="X18" s="2"/>
      <c r="Y18" s="2"/>
    </row>
    <row r="19" spans="1:25" x14ac:dyDescent="0.25">
      <c r="A19" s="15">
        <f>A18+1</f>
        <v>11</v>
      </c>
      <c r="B19" s="14" t="s">
        <v>38</v>
      </c>
      <c r="C19" s="20">
        <f>'Средние цены'!C19</f>
        <v>6.4072727272727272</v>
      </c>
      <c r="D19" s="26">
        <v>120</v>
      </c>
      <c r="E19" s="23">
        <f t="shared" si="0"/>
        <v>0.76887272727272726</v>
      </c>
      <c r="F19" s="26">
        <v>80</v>
      </c>
      <c r="G19" s="23">
        <f t="shared" si="1"/>
        <v>0.51258181818181825</v>
      </c>
      <c r="H19" s="26">
        <v>60</v>
      </c>
      <c r="I19" s="23">
        <f t="shared" si="2"/>
        <v>0.38443636363636363</v>
      </c>
      <c r="J19" s="26">
        <v>60</v>
      </c>
      <c r="K19" s="23">
        <f t="shared" si="3"/>
        <v>0.38443636363636363</v>
      </c>
      <c r="L19" s="26">
        <v>100</v>
      </c>
      <c r="M19" s="23">
        <f t="shared" si="4"/>
        <v>0.64072727272727281</v>
      </c>
      <c r="N19" s="26">
        <v>250</v>
      </c>
      <c r="O19" s="23">
        <f t="shared" si="5"/>
        <v>1.6018181818181818</v>
      </c>
      <c r="P19" s="4"/>
      <c r="Q19" s="1"/>
      <c r="R19" s="6"/>
      <c r="S19" s="2"/>
      <c r="T19" s="2"/>
      <c r="U19" s="2"/>
      <c r="V19" s="2"/>
      <c r="W19" s="2"/>
      <c r="X19" s="2"/>
      <c r="Y19" s="2"/>
    </row>
    <row r="20" spans="1:25" x14ac:dyDescent="0.25">
      <c r="A20" s="15">
        <f t="shared" si="6"/>
        <v>12</v>
      </c>
      <c r="B20" s="14" t="s">
        <v>5</v>
      </c>
      <c r="C20" s="20">
        <f>'Средние цены'!C20</f>
        <v>12.066363636363638</v>
      </c>
      <c r="D20" s="26">
        <v>60</v>
      </c>
      <c r="E20" s="23">
        <f t="shared" si="0"/>
        <v>0.72398181818181828</v>
      </c>
      <c r="F20" s="26">
        <v>40</v>
      </c>
      <c r="G20" s="23">
        <f t="shared" si="1"/>
        <v>0.48265454545454556</v>
      </c>
      <c r="H20" s="26">
        <v>30</v>
      </c>
      <c r="I20" s="23">
        <f t="shared" si="2"/>
        <v>0.36199090909090914</v>
      </c>
      <c r="J20" s="26">
        <v>25</v>
      </c>
      <c r="K20" s="23">
        <f t="shared" si="3"/>
        <v>0.30165909090909099</v>
      </c>
      <c r="L20" s="26">
        <v>50</v>
      </c>
      <c r="M20" s="23">
        <f t="shared" si="4"/>
        <v>0.60331818181818198</v>
      </c>
      <c r="N20" s="26">
        <v>100</v>
      </c>
      <c r="O20" s="23">
        <f t="shared" si="5"/>
        <v>1.206636363636364</v>
      </c>
      <c r="P20" s="4"/>
      <c r="Q20" s="1"/>
      <c r="R20" s="6"/>
      <c r="S20" s="2"/>
      <c r="T20" s="2"/>
      <c r="U20" s="2"/>
      <c r="V20" s="2"/>
      <c r="W20" s="2"/>
      <c r="X20" s="2"/>
      <c r="Y20" s="2"/>
    </row>
    <row r="21" spans="1:25" x14ac:dyDescent="0.25">
      <c r="A21" s="15">
        <f t="shared" si="6"/>
        <v>13</v>
      </c>
      <c r="B21" s="14" t="s">
        <v>6</v>
      </c>
      <c r="C21" s="20">
        <f>'Средние цены'!C21</f>
        <v>15</v>
      </c>
      <c r="D21" s="26">
        <v>50</v>
      </c>
      <c r="E21" s="23">
        <f t="shared" si="0"/>
        <v>0.75</v>
      </c>
      <c r="F21" s="26">
        <v>35</v>
      </c>
      <c r="G21" s="23">
        <f t="shared" si="1"/>
        <v>0.52500000000000002</v>
      </c>
      <c r="H21" s="26">
        <v>25</v>
      </c>
      <c r="I21" s="23">
        <f t="shared" si="2"/>
        <v>0.375</v>
      </c>
      <c r="J21" s="26">
        <v>25</v>
      </c>
      <c r="K21" s="23">
        <f t="shared" si="3"/>
        <v>0.375</v>
      </c>
      <c r="L21" s="26">
        <v>40</v>
      </c>
      <c r="M21" s="23">
        <f t="shared" si="4"/>
        <v>0.6</v>
      </c>
      <c r="N21" s="26">
        <v>75</v>
      </c>
      <c r="O21" s="23">
        <f t="shared" si="5"/>
        <v>1.125</v>
      </c>
      <c r="P21" s="4"/>
      <c r="Q21" s="1"/>
      <c r="R21" s="6"/>
      <c r="S21" s="2"/>
      <c r="T21" s="2"/>
      <c r="U21" s="2"/>
      <c r="V21" s="2"/>
      <c r="W21" s="2"/>
      <c r="X21" s="2"/>
      <c r="Y21" s="2"/>
    </row>
    <row r="22" spans="1:25" x14ac:dyDescent="0.25">
      <c r="A22" s="15">
        <f t="shared" si="6"/>
        <v>14</v>
      </c>
      <c r="B22" s="14" t="s">
        <v>7</v>
      </c>
      <c r="C22" s="20">
        <f>'Средние цены'!C22</f>
        <v>4.3669999999999991</v>
      </c>
      <c r="D22" s="26">
        <v>60</v>
      </c>
      <c r="E22" s="23">
        <f t="shared" si="0"/>
        <v>0.26201999999999998</v>
      </c>
      <c r="F22" s="26">
        <v>40</v>
      </c>
      <c r="G22" s="23">
        <f t="shared" si="1"/>
        <v>0.17467999999999997</v>
      </c>
      <c r="H22" s="26">
        <v>30</v>
      </c>
      <c r="I22" s="23">
        <f t="shared" si="2"/>
        <v>0.13100999999999999</v>
      </c>
      <c r="J22" s="26">
        <v>25</v>
      </c>
      <c r="K22" s="23">
        <f t="shared" si="3"/>
        <v>0.10917499999999998</v>
      </c>
      <c r="L22" s="26">
        <v>50</v>
      </c>
      <c r="M22" s="23">
        <f t="shared" si="4"/>
        <v>0.21834999999999996</v>
      </c>
      <c r="N22" s="26">
        <v>100</v>
      </c>
      <c r="O22" s="23">
        <f t="shared" si="5"/>
        <v>0.43669999999999992</v>
      </c>
      <c r="P22" s="4"/>
      <c r="Q22" s="1"/>
      <c r="R22" s="6"/>
      <c r="S22" s="2"/>
      <c r="T22" s="2"/>
      <c r="U22" s="2"/>
      <c r="V22" s="2"/>
      <c r="W22" s="2"/>
      <c r="X22" s="2"/>
      <c r="Y22" s="2"/>
    </row>
    <row r="23" spans="1:25" x14ac:dyDescent="0.25">
      <c r="A23" s="15">
        <f t="shared" si="6"/>
        <v>15</v>
      </c>
      <c r="B23" s="14" t="s">
        <v>8</v>
      </c>
      <c r="C23" s="20">
        <f>'Средние цены'!C23</f>
        <v>1.4827272727272729</v>
      </c>
      <c r="D23" s="26">
        <v>60</v>
      </c>
      <c r="E23" s="23">
        <f t="shared" si="0"/>
        <v>8.896363636363637E-2</v>
      </c>
      <c r="F23" s="26">
        <v>50</v>
      </c>
      <c r="G23" s="23">
        <f t="shared" si="1"/>
        <v>7.4136363636363653E-2</v>
      </c>
      <c r="H23" s="26">
        <v>30</v>
      </c>
      <c r="I23" s="23">
        <f t="shared" si="2"/>
        <v>4.4481818181818185E-2</v>
      </c>
      <c r="J23" s="26">
        <v>25</v>
      </c>
      <c r="K23" s="23">
        <f t="shared" si="3"/>
        <v>3.7068181818181827E-2</v>
      </c>
      <c r="L23" s="26">
        <v>50</v>
      </c>
      <c r="M23" s="23">
        <f t="shared" si="4"/>
        <v>7.4136363636363653E-2</v>
      </c>
      <c r="N23" s="26">
        <v>100</v>
      </c>
      <c r="O23" s="23">
        <f t="shared" si="5"/>
        <v>0.14827272727272731</v>
      </c>
      <c r="P23" s="4"/>
      <c r="Q23" s="1"/>
      <c r="R23" s="6"/>
      <c r="S23" s="2"/>
      <c r="T23" s="2"/>
      <c r="U23" s="2"/>
      <c r="V23" s="2"/>
      <c r="W23" s="2"/>
      <c r="X23" s="2"/>
      <c r="Y23" s="2"/>
    </row>
    <row r="24" spans="1:25" x14ac:dyDescent="0.25">
      <c r="A24" s="15">
        <f t="shared" si="6"/>
        <v>16</v>
      </c>
      <c r="B24" s="14" t="s">
        <v>39</v>
      </c>
      <c r="C24" s="20">
        <f>'Средние цены'!C24</f>
        <v>0.98599999999999999</v>
      </c>
      <c r="D24" s="26">
        <v>80</v>
      </c>
      <c r="E24" s="23">
        <f t="shared" si="0"/>
        <v>7.8879999999999992E-2</v>
      </c>
      <c r="F24" s="26">
        <v>60</v>
      </c>
      <c r="G24" s="23">
        <f t="shared" si="1"/>
        <v>5.915999999999999E-2</v>
      </c>
      <c r="H24" s="26">
        <v>35</v>
      </c>
      <c r="I24" s="23">
        <f t="shared" si="2"/>
        <v>3.4509999999999999E-2</v>
      </c>
      <c r="J24" s="26">
        <v>30</v>
      </c>
      <c r="K24" s="23">
        <f t="shared" si="3"/>
        <v>2.9579999999999995E-2</v>
      </c>
      <c r="L24" s="26">
        <v>65</v>
      </c>
      <c r="M24" s="23">
        <f t="shared" si="4"/>
        <v>6.4089999999999994E-2</v>
      </c>
      <c r="N24" s="26">
        <v>100</v>
      </c>
      <c r="O24" s="23">
        <f t="shared" si="5"/>
        <v>9.8599999999999993E-2</v>
      </c>
      <c r="P24" s="4"/>
      <c r="Q24" s="1"/>
      <c r="R24" s="6"/>
      <c r="S24" s="2"/>
      <c r="T24" s="2"/>
      <c r="U24" s="2"/>
      <c r="V24" s="2"/>
      <c r="W24" s="2"/>
      <c r="X24" s="2"/>
      <c r="Y24" s="2"/>
    </row>
    <row r="25" spans="1:25" x14ac:dyDescent="0.25">
      <c r="A25" s="15">
        <f t="shared" si="6"/>
        <v>17</v>
      </c>
      <c r="B25" s="14" t="s">
        <v>9</v>
      </c>
      <c r="C25" s="20">
        <f>'Средние цены'!C25</f>
        <v>1.6090909090909093</v>
      </c>
      <c r="D25" s="26">
        <v>75</v>
      </c>
      <c r="E25" s="23">
        <f t="shared" si="0"/>
        <v>0.12068181818181821</v>
      </c>
      <c r="F25" s="26">
        <v>60</v>
      </c>
      <c r="G25" s="23">
        <f t="shared" si="1"/>
        <v>9.6545454545454559E-2</v>
      </c>
      <c r="H25" s="26">
        <v>40</v>
      </c>
      <c r="I25" s="23">
        <f t="shared" si="2"/>
        <v>6.4363636363636373E-2</v>
      </c>
      <c r="J25" s="26">
        <v>60</v>
      </c>
      <c r="K25" s="23">
        <f t="shared" si="3"/>
        <v>9.6545454545454559E-2</v>
      </c>
      <c r="L25" s="26">
        <v>60</v>
      </c>
      <c r="M25" s="23">
        <f t="shared" si="4"/>
        <v>9.6545454545454559E-2</v>
      </c>
      <c r="N25" s="26">
        <v>100</v>
      </c>
      <c r="O25" s="23">
        <f t="shared" si="5"/>
        <v>0.16090909090909095</v>
      </c>
      <c r="P25" s="4">
        <v>40</v>
      </c>
      <c r="Q25" s="1"/>
      <c r="R25" s="11">
        <f>C25/1000*P25</f>
        <v>6.4363636363636373E-2</v>
      </c>
      <c r="S25" s="2"/>
      <c r="T25" s="2"/>
      <c r="U25" s="2"/>
      <c r="V25" s="2"/>
      <c r="W25" s="2"/>
      <c r="X25" s="2"/>
      <c r="Y25" s="2"/>
    </row>
    <row r="26" spans="1:25" x14ac:dyDescent="0.25">
      <c r="A26" s="15">
        <f t="shared" si="6"/>
        <v>18</v>
      </c>
      <c r="B26" s="14" t="s">
        <v>10</v>
      </c>
      <c r="C26" s="20">
        <f>'Средние цены'!C26</f>
        <v>1.7327272727272729</v>
      </c>
      <c r="D26" s="26">
        <v>80</v>
      </c>
      <c r="E26" s="23">
        <f t="shared" si="0"/>
        <v>0.13861818181818183</v>
      </c>
      <c r="F26" s="26">
        <v>60</v>
      </c>
      <c r="G26" s="23">
        <f t="shared" si="1"/>
        <v>0.10396363636363637</v>
      </c>
      <c r="H26" s="26">
        <v>40</v>
      </c>
      <c r="I26" s="23">
        <f t="shared" si="2"/>
        <v>6.9309090909090917E-2</v>
      </c>
      <c r="J26" s="26">
        <v>60</v>
      </c>
      <c r="K26" s="23">
        <f t="shared" si="3"/>
        <v>0.10396363636363637</v>
      </c>
      <c r="L26" s="26">
        <v>70</v>
      </c>
      <c r="M26" s="23">
        <f t="shared" si="4"/>
        <v>0.1212909090909091</v>
      </c>
      <c r="N26" s="26">
        <v>100</v>
      </c>
      <c r="O26" s="23">
        <f t="shared" si="5"/>
        <v>0.1732727272727273</v>
      </c>
      <c r="P26" s="4"/>
      <c r="Q26" s="1"/>
      <c r="R26" s="11"/>
      <c r="S26" s="2"/>
      <c r="T26" s="2"/>
      <c r="U26" s="2"/>
      <c r="V26" s="2"/>
      <c r="W26" s="2"/>
      <c r="X26" s="2"/>
      <c r="Y26" s="2"/>
    </row>
    <row r="27" spans="1:25" ht="13.5" customHeight="1" x14ac:dyDescent="0.25">
      <c r="A27" s="15">
        <f t="shared" si="6"/>
        <v>19</v>
      </c>
      <c r="B27" s="14" t="s">
        <v>11</v>
      </c>
      <c r="C27" s="20">
        <f>'Средние цены'!C27</f>
        <v>7.2549999999999999</v>
      </c>
      <c r="D27" s="26">
        <v>100</v>
      </c>
      <c r="E27" s="23">
        <f t="shared" si="0"/>
        <v>0.72550000000000003</v>
      </c>
      <c r="F27" s="26">
        <v>65</v>
      </c>
      <c r="G27" s="23">
        <f t="shared" si="1"/>
        <v>0.47157500000000002</v>
      </c>
      <c r="H27" s="26">
        <v>50</v>
      </c>
      <c r="I27" s="23">
        <f t="shared" si="2"/>
        <v>0.36275000000000002</v>
      </c>
      <c r="J27" s="26">
        <v>20</v>
      </c>
      <c r="K27" s="23">
        <f t="shared" si="3"/>
        <v>0.14510000000000001</v>
      </c>
      <c r="L27" s="26">
        <v>75</v>
      </c>
      <c r="M27" s="23">
        <f t="shared" si="4"/>
        <v>0.54412499999999997</v>
      </c>
      <c r="N27" s="26">
        <v>150</v>
      </c>
      <c r="O27" s="23">
        <f t="shared" si="5"/>
        <v>1.0882499999999999</v>
      </c>
      <c r="P27" s="4"/>
      <c r="Q27" s="1"/>
      <c r="R27" s="11"/>
      <c r="S27" s="2"/>
      <c r="T27" s="2"/>
      <c r="U27" s="2"/>
      <c r="V27" s="2"/>
      <c r="W27" s="2"/>
      <c r="X27" s="2"/>
      <c r="Y27" s="2"/>
    </row>
    <row r="28" spans="1:25" x14ac:dyDescent="0.25">
      <c r="A28" s="15">
        <f t="shared" si="6"/>
        <v>20</v>
      </c>
      <c r="B28" s="14" t="s">
        <v>12</v>
      </c>
      <c r="C28" s="20">
        <f>'Средние цены'!C28</f>
        <v>11.556000000000001</v>
      </c>
      <c r="D28" s="26">
        <v>50</v>
      </c>
      <c r="E28" s="23">
        <f t="shared" si="0"/>
        <v>0.57779999999999998</v>
      </c>
      <c r="F28" s="26">
        <v>30</v>
      </c>
      <c r="G28" s="23">
        <f t="shared" si="1"/>
        <v>0.34667999999999999</v>
      </c>
      <c r="H28" s="26">
        <v>25</v>
      </c>
      <c r="I28" s="23">
        <f t="shared" si="2"/>
        <v>0.28889999999999999</v>
      </c>
      <c r="J28" s="26">
        <v>20</v>
      </c>
      <c r="K28" s="23">
        <f t="shared" si="3"/>
        <v>0.23111999999999999</v>
      </c>
      <c r="L28" s="26">
        <v>35</v>
      </c>
      <c r="M28" s="23">
        <f t="shared" si="4"/>
        <v>0.40445999999999999</v>
      </c>
      <c r="N28" s="26">
        <v>150</v>
      </c>
      <c r="O28" s="23">
        <f t="shared" si="5"/>
        <v>1.7334000000000001</v>
      </c>
      <c r="P28" s="4"/>
      <c r="Q28" s="1"/>
      <c r="R28" s="11"/>
      <c r="S28" s="2"/>
      <c r="T28" s="2"/>
      <c r="U28" s="2"/>
      <c r="V28" s="2"/>
      <c r="W28" s="2"/>
      <c r="X28" s="2"/>
      <c r="Y28" s="2"/>
    </row>
    <row r="29" spans="1:25" ht="24.75" customHeight="1" x14ac:dyDescent="0.25">
      <c r="A29" s="15">
        <f t="shared" si="6"/>
        <v>21</v>
      </c>
      <c r="B29" s="14" t="s">
        <v>51</v>
      </c>
      <c r="C29" s="20">
        <f>'Средние цены'!C29</f>
        <v>12.041999999999998</v>
      </c>
      <c r="D29" s="26">
        <v>120</v>
      </c>
      <c r="E29" s="23">
        <f t="shared" si="0"/>
        <v>1.4450399999999999</v>
      </c>
      <c r="F29" s="26">
        <v>60</v>
      </c>
      <c r="G29" s="23">
        <f t="shared" si="1"/>
        <v>0.72251999999999994</v>
      </c>
      <c r="H29" s="26">
        <v>60</v>
      </c>
      <c r="I29" s="23">
        <f t="shared" si="2"/>
        <v>0.72251999999999994</v>
      </c>
      <c r="J29" s="26">
        <v>30</v>
      </c>
      <c r="K29" s="23">
        <f t="shared" si="3"/>
        <v>0.36125999999999997</v>
      </c>
      <c r="L29" s="26">
        <v>80</v>
      </c>
      <c r="M29" s="23">
        <f t="shared" si="4"/>
        <v>0.96335999999999988</v>
      </c>
      <c r="N29" s="26">
        <v>200</v>
      </c>
      <c r="O29" s="23">
        <f t="shared" si="5"/>
        <v>2.4083999999999999</v>
      </c>
      <c r="P29" s="26">
        <v>100</v>
      </c>
      <c r="Q29" s="26"/>
      <c r="R29" s="23">
        <f>C29/1000*P29</f>
        <v>1.2041999999999999</v>
      </c>
      <c r="S29" s="2"/>
      <c r="T29" s="2"/>
      <c r="U29" s="2"/>
      <c r="V29" s="2"/>
      <c r="W29" s="2"/>
      <c r="X29" s="2"/>
      <c r="Y29" s="2"/>
    </row>
    <row r="30" spans="1:25" x14ac:dyDescent="0.25">
      <c r="A30" s="15">
        <f t="shared" si="6"/>
        <v>22</v>
      </c>
      <c r="B30" s="14" t="s">
        <v>13</v>
      </c>
      <c r="C30" s="20">
        <f>'Средние цены'!C30</f>
        <v>4.9380000000000006</v>
      </c>
      <c r="D30" s="26">
        <v>60</v>
      </c>
      <c r="E30" s="23">
        <f t="shared" si="0"/>
        <v>0.29628000000000004</v>
      </c>
      <c r="F30" s="26">
        <v>40</v>
      </c>
      <c r="G30" s="23">
        <f t="shared" si="1"/>
        <v>0.19752000000000003</v>
      </c>
      <c r="H30" s="26">
        <v>30</v>
      </c>
      <c r="I30" s="23">
        <f t="shared" si="2"/>
        <v>0.14814000000000002</v>
      </c>
      <c r="J30" s="26">
        <v>15</v>
      </c>
      <c r="K30" s="23">
        <f t="shared" si="3"/>
        <v>7.4070000000000011E-2</v>
      </c>
      <c r="L30" s="26">
        <v>40</v>
      </c>
      <c r="M30" s="23">
        <f t="shared" si="4"/>
        <v>0.19752000000000003</v>
      </c>
      <c r="N30" s="26">
        <v>100</v>
      </c>
      <c r="O30" s="23">
        <f t="shared" si="5"/>
        <v>0.49380000000000007</v>
      </c>
      <c r="P30" s="4"/>
      <c r="Q30" s="1"/>
      <c r="R30" s="11"/>
      <c r="S30" s="2"/>
      <c r="T30" s="2"/>
      <c r="U30" s="2"/>
      <c r="V30" s="2"/>
      <c r="W30" s="2"/>
      <c r="X30" s="2"/>
      <c r="Y30" s="2"/>
    </row>
    <row r="31" spans="1:25" ht="26.4" x14ac:dyDescent="0.25">
      <c r="A31" s="15">
        <f t="shared" si="6"/>
        <v>23</v>
      </c>
      <c r="B31" s="14" t="s">
        <v>52</v>
      </c>
      <c r="C31" s="20">
        <f>'Средние цены'!C31</f>
        <v>2.0299999999999998</v>
      </c>
      <c r="D31" s="26">
        <v>850</v>
      </c>
      <c r="E31" s="23">
        <f t="shared" si="0"/>
        <v>1.7254999999999998</v>
      </c>
      <c r="F31" s="26">
        <v>600</v>
      </c>
      <c r="G31" s="23">
        <f t="shared" si="1"/>
        <v>1.2179999999999997</v>
      </c>
      <c r="H31" s="26">
        <v>450</v>
      </c>
      <c r="I31" s="23">
        <f t="shared" si="2"/>
        <v>0.91349999999999987</v>
      </c>
      <c r="J31" s="26">
        <v>450</v>
      </c>
      <c r="K31" s="23">
        <f t="shared" si="3"/>
        <v>0.91349999999999987</v>
      </c>
      <c r="L31" s="26">
        <v>600</v>
      </c>
      <c r="M31" s="23">
        <f t="shared" si="4"/>
        <v>1.2179999999999997</v>
      </c>
      <c r="N31" s="26">
        <v>1000</v>
      </c>
      <c r="O31" s="23">
        <f t="shared" si="5"/>
        <v>2.0299999999999998</v>
      </c>
      <c r="P31" s="4"/>
      <c r="Q31" s="1"/>
      <c r="R31" s="11"/>
      <c r="S31" s="2"/>
      <c r="T31" s="2"/>
      <c r="U31" s="2"/>
      <c r="V31" s="2"/>
      <c r="W31" s="2"/>
      <c r="X31" s="2"/>
      <c r="Y31" s="2"/>
    </row>
    <row r="32" spans="1:25" x14ac:dyDescent="0.25">
      <c r="A32" s="15">
        <f t="shared" si="6"/>
        <v>24</v>
      </c>
      <c r="B32" s="14" t="s">
        <v>2</v>
      </c>
      <c r="C32" s="20">
        <f>'Средние цены'!C32</f>
        <v>3.6179999999999999</v>
      </c>
      <c r="D32" s="26">
        <v>170</v>
      </c>
      <c r="E32" s="23">
        <f t="shared" si="0"/>
        <v>0.61505999999999994</v>
      </c>
      <c r="F32" s="26">
        <v>170</v>
      </c>
      <c r="G32" s="23">
        <f t="shared" si="1"/>
        <v>0.61505999999999994</v>
      </c>
      <c r="H32" s="26">
        <v>170</v>
      </c>
      <c r="I32" s="23">
        <f t="shared" si="2"/>
        <v>0.61505999999999994</v>
      </c>
      <c r="J32" s="26">
        <v>170</v>
      </c>
      <c r="K32" s="23">
        <f t="shared" si="3"/>
        <v>0.61505999999999994</v>
      </c>
      <c r="L32" s="26">
        <v>170</v>
      </c>
      <c r="M32" s="23">
        <f t="shared" si="4"/>
        <v>0.61505999999999994</v>
      </c>
      <c r="N32" s="26">
        <v>200</v>
      </c>
      <c r="O32" s="23">
        <f t="shared" si="5"/>
        <v>0.72359999999999991</v>
      </c>
      <c r="P32" s="4"/>
      <c r="Q32" s="1"/>
      <c r="R32" s="11"/>
      <c r="S32" s="2"/>
      <c r="T32" s="2"/>
      <c r="U32" s="2"/>
      <c r="V32" s="2"/>
      <c r="W32" s="2"/>
      <c r="X32" s="2"/>
      <c r="Y32" s="2"/>
    </row>
    <row r="33" spans="1:25" x14ac:dyDescent="0.25">
      <c r="A33" s="15">
        <f t="shared" si="6"/>
        <v>25</v>
      </c>
      <c r="B33" s="14" t="s">
        <v>14</v>
      </c>
      <c r="C33" s="20">
        <f>'Средние цены'!C33</f>
        <v>0.79181818181818187</v>
      </c>
      <c r="D33" s="26">
        <v>600</v>
      </c>
      <c r="E33" s="23">
        <f t="shared" si="0"/>
        <v>0.47509090909090912</v>
      </c>
      <c r="F33" s="26">
        <v>450</v>
      </c>
      <c r="G33" s="23">
        <f t="shared" si="1"/>
        <v>0.35631818181818181</v>
      </c>
      <c r="H33" s="26">
        <v>300</v>
      </c>
      <c r="I33" s="23">
        <f t="shared" si="2"/>
        <v>0.23754545454545456</v>
      </c>
      <c r="J33" s="26">
        <v>250</v>
      </c>
      <c r="K33" s="23">
        <f t="shared" si="3"/>
        <v>0.19795454545454547</v>
      </c>
      <c r="L33" s="26">
        <v>450</v>
      </c>
      <c r="M33" s="23">
        <f t="shared" si="4"/>
        <v>0.35631818181818181</v>
      </c>
      <c r="N33" s="26">
        <v>700</v>
      </c>
      <c r="O33" s="23">
        <f t="shared" si="5"/>
        <v>0.55427272727272725</v>
      </c>
      <c r="P33" s="4"/>
      <c r="Q33" s="1"/>
      <c r="R33" s="11"/>
      <c r="S33" s="2"/>
      <c r="T33" s="2"/>
      <c r="U33" s="2"/>
      <c r="V33" s="2"/>
      <c r="W33" s="2"/>
      <c r="X33" s="2"/>
      <c r="Y33" s="2"/>
    </row>
    <row r="34" spans="1:25" x14ac:dyDescent="0.25">
      <c r="A34" s="15">
        <f t="shared" si="6"/>
        <v>26</v>
      </c>
      <c r="B34" s="14" t="s">
        <v>42</v>
      </c>
      <c r="C34" s="20">
        <f>'Средние цены'!C34</f>
        <v>3.5209090909090914</v>
      </c>
      <c r="D34" s="26">
        <v>1000</v>
      </c>
      <c r="E34" s="23">
        <f t="shared" si="0"/>
        <v>3.5209090909090914</v>
      </c>
      <c r="F34" s="26">
        <v>900</v>
      </c>
      <c r="G34" s="23">
        <f t="shared" si="1"/>
        <v>3.1688181818181822</v>
      </c>
      <c r="H34" s="26">
        <v>500</v>
      </c>
      <c r="I34" s="23">
        <f t="shared" si="2"/>
        <v>1.7604545454545457</v>
      </c>
      <c r="J34" s="26">
        <v>800</v>
      </c>
      <c r="K34" s="23">
        <f t="shared" si="3"/>
        <v>2.816727272727273</v>
      </c>
      <c r="L34" s="26">
        <v>900</v>
      </c>
      <c r="M34" s="23">
        <f t="shared" si="4"/>
        <v>3.1688181818181822</v>
      </c>
      <c r="N34" s="26">
        <v>1500</v>
      </c>
      <c r="O34" s="23">
        <f t="shared" si="5"/>
        <v>5.2813636363636371</v>
      </c>
      <c r="P34" s="4"/>
      <c r="Q34" s="1"/>
      <c r="R34" s="11"/>
      <c r="S34" s="2"/>
      <c r="T34" s="2"/>
      <c r="U34" s="2"/>
      <c r="V34" s="2"/>
      <c r="W34" s="2"/>
      <c r="X34" s="2"/>
      <c r="Y34" s="2"/>
    </row>
    <row r="35" spans="1:25" x14ac:dyDescent="0.25">
      <c r="A35" s="15">
        <f t="shared" si="6"/>
        <v>27</v>
      </c>
      <c r="B35" s="14" t="s">
        <v>43</v>
      </c>
      <c r="C35" s="20">
        <f>'Средние цены'!C35</f>
        <v>6.2063636363636361</v>
      </c>
      <c r="D35" s="26">
        <v>120</v>
      </c>
      <c r="E35" s="23">
        <f t="shared" si="0"/>
        <v>0.74476363636363629</v>
      </c>
      <c r="F35" s="26">
        <v>100</v>
      </c>
      <c r="G35" s="23">
        <f t="shared" si="1"/>
        <v>0.62063636363636354</v>
      </c>
      <c r="H35" s="26">
        <v>60</v>
      </c>
      <c r="I35" s="23">
        <f t="shared" si="2"/>
        <v>0.37238181818181815</v>
      </c>
      <c r="J35" s="26">
        <v>40</v>
      </c>
      <c r="K35" s="23">
        <f t="shared" si="3"/>
        <v>0.24825454545454542</v>
      </c>
      <c r="L35" s="26">
        <v>100</v>
      </c>
      <c r="M35" s="23">
        <f t="shared" si="4"/>
        <v>0.62063636363636354</v>
      </c>
      <c r="N35" s="26">
        <v>200</v>
      </c>
      <c r="O35" s="23">
        <f t="shared" si="5"/>
        <v>1.2412727272727271</v>
      </c>
      <c r="P35" s="4"/>
      <c r="Q35" s="1"/>
      <c r="R35" s="11"/>
      <c r="S35" s="2"/>
      <c r="T35" s="2"/>
      <c r="U35" s="2"/>
      <c r="V35" s="2"/>
      <c r="W35" s="2"/>
      <c r="X35" s="2"/>
      <c r="Y35" s="2"/>
    </row>
    <row r="36" spans="1:25" x14ac:dyDescent="0.25">
      <c r="A36" s="15">
        <f t="shared" si="6"/>
        <v>28</v>
      </c>
      <c r="B36" s="14" t="s">
        <v>44</v>
      </c>
      <c r="C36" s="20">
        <f>'Средние цены'!C36</f>
        <v>27.342857142857138</v>
      </c>
      <c r="D36" s="26">
        <v>120</v>
      </c>
      <c r="E36" s="23">
        <f t="shared" si="0"/>
        <v>3.2811428571428567</v>
      </c>
      <c r="F36" s="26">
        <v>100</v>
      </c>
      <c r="G36" s="23">
        <f t="shared" si="1"/>
        <v>2.7342857142857135</v>
      </c>
      <c r="H36" s="26">
        <v>60</v>
      </c>
      <c r="I36" s="23">
        <f t="shared" si="2"/>
        <v>1.6405714285714283</v>
      </c>
      <c r="J36" s="26">
        <v>60</v>
      </c>
      <c r="K36" s="23">
        <f t="shared" si="3"/>
        <v>1.6405714285714283</v>
      </c>
      <c r="L36" s="26">
        <v>100</v>
      </c>
      <c r="M36" s="23">
        <f t="shared" si="4"/>
        <v>2.7342857142857135</v>
      </c>
      <c r="N36" s="26">
        <v>200</v>
      </c>
      <c r="O36" s="23">
        <f t="shared" si="5"/>
        <v>5.4685714285714271</v>
      </c>
      <c r="P36" s="4"/>
      <c r="Q36" s="1"/>
      <c r="R36" s="11"/>
      <c r="S36" s="2"/>
      <c r="T36" s="2"/>
      <c r="U36" s="2"/>
      <c r="V36" s="2"/>
      <c r="W36" s="2"/>
      <c r="X36" s="2"/>
      <c r="Y36" s="2"/>
    </row>
    <row r="37" spans="1:25" x14ac:dyDescent="0.25">
      <c r="A37" s="15">
        <f t="shared" si="6"/>
        <v>29</v>
      </c>
      <c r="B37" s="14" t="s">
        <v>45</v>
      </c>
      <c r="C37" s="20">
        <f>'Средние цены'!C37</f>
        <v>1.7763636363636364</v>
      </c>
      <c r="D37" s="26">
        <v>1000</v>
      </c>
      <c r="E37" s="23">
        <f t="shared" si="0"/>
        <v>1.7763636363636364</v>
      </c>
      <c r="F37" s="26">
        <v>750</v>
      </c>
      <c r="G37" s="23">
        <f t="shared" si="1"/>
        <v>1.3322727272727273</v>
      </c>
      <c r="H37" s="26">
        <v>500</v>
      </c>
      <c r="I37" s="23">
        <f t="shared" si="2"/>
        <v>0.88818181818181818</v>
      </c>
      <c r="J37" s="26">
        <v>250</v>
      </c>
      <c r="K37" s="23">
        <f t="shared" si="3"/>
        <v>0.44409090909090909</v>
      </c>
      <c r="L37" s="26">
        <v>750</v>
      </c>
      <c r="M37" s="23">
        <f t="shared" si="4"/>
        <v>1.3322727272727273</v>
      </c>
      <c r="N37" s="26">
        <v>1500</v>
      </c>
      <c r="O37" s="23">
        <f t="shared" si="5"/>
        <v>2.6645454545454546</v>
      </c>
      <c r="P37" s="4">
        <v>250</v>
      </c>
      <c r="Q37" s="1"/>
      <c r="R37" s="11">
        <f>C37/1000*P37</f>
        <v>0.44409090909090909</v>
      </c>
      <c r="S37" s="2"/>
      <c r="T37" s="2"/>
      <c r="U37" s="2"/>
      <c r="V37" s="2"/>
      <c r="W37" s="2"/>
      <c r="X37" s="2"/>
      <c r="Y37" s="2"/>
    </row>
    <row r="38" spans="1:25" x14ac:dyDescent="0.25">
      <c r="A38" s="15">
        <f t="shared" si="6"/>
        <v>30</v>
      </c>
      <c r="B38" s="14" t="s">
        <v>46</v>
      </c>
      <c r="C38" s="20">
        <f>'Средние цены'!C38</f>
        <v>0.95600000000000007</v>
      </c>
      <c r="D38" s="26">
        <v>500</v>
      </c>
      <c r="E38" s="23">
        <f t="shared" si="0"/>
        <v>0.47800000000000004</v>
      </c>
      <c r="F38" s="26">
        <v>250</v>
      </c>
      <c r="G38" s="23">
        <f t="shared" si="1"/>
        <v>0.23900000000000002</v>
      </c>
      <c r="H38" s="26">
        <v>250</v>
      </c>
      <c r="I38" s="23">
        <f t="shared" si="2"/>
        <v>0.23900000000000002</v>
      </c>
      <c r="J38" s="26">
        <v>250</v>
      </c>
      <c r="K38" s="23">
        <f t="shared" si="3"/>
        <v>0.23900000000000002</v>
      </c>
      <c r="L38" s="26">
        <v>250</v>
      </c>
      <c r="M38" s="23">
        <f t="shared" si="4"/>
        <v>0.23900000000000002</v>
      </c>
      <c r="N38" s="26">
        <v>500</v>
      </c>
      <c r="O38" s="23">
        <f t="shared" si="5"/>
        <v>0.47800000000000004</v>
      </c>
      <c r="P38" s="4">
        <v>500</v>
      </c>
      <c r="Q38" s="1"/>
      <c r="R38" s="11">
        <f>C38/1000*P38</f>
        <v>0.47800000000000004</v>
      </c>
      <c r="S38" s="2"/>
      <c r="T38" s="2"/>
      <c r="U38" s="2"/>
      <c r="V38" s="2"/>
      <c r="W38" s="2"/>
      <c r="X38" s="2"/>
      <c r="Y38" s="2"/>
    </row>
    <row r="39" spans="1:25" x14ac:dyDescent="0.25">
      <c r="A39" s="15">
        <f t="shared" si="6"/>
        <v>31</v>
      </c>
      <c r="B39" s="14" t="s">
        <v>47</v>
      </c>
      <c r="C39" s="20">
        <f>'Средние цены'!C39</f>
        <v>10.497272727272728</v>
      </c>
      <c r="D39" s="26">
        <v>15</v>
      </c>
      <c r="E39" s="23">
        <f t="shared" si="0"/>
        <v>0.15745909090909094</v>
      </c>
      <c r="F39" s="26">
        <v>15</v>
      </c>
      <c r="G39" s="23">
        <f t="shared" si="1"/>
        <v>0.15745909090909094</v>
      </c>
      <c r="H39" s="26">
        <v>15</v>
      </c>
      <c r="I39" s="23">
        <f t="shared" si="2"/>
        <v>0.15745909090909094</v>
      </c>
      <c r="J39" s="26">
        <v>10</v>
      </c>
      <c r="K39" s="23">
        <f t="shared" si="3"/>
        <v>0.10497272727272729</v>
      </c>
      <c r="L39" s="26">
        <v>15</v>
      </c>
      <c r="M39" s="23">
        <f t="shared" si="4"/>
        <v>0.15745909090909094</v>
      </c>
      <c r="N39" s="26">
        <v>30</v>
      </c>
      <c r="O39" s="23">
        <f t="shared" si="5"/>
        <v>0.31491818181818187</v>
      </c>
      <c r="P39" s="4">
        <v>10</v>
      </c>
      <c r="Q39" s="1"/>
      <c r="R39" s="11">
        <f>C39/1000*P39</f>
        <v>0.10497272727272729</v>
      </c>
      <c r="S39" s="2"/>
      <c r="T39" s="2"/>
      <c r="U39" s="2"/>
      <c r="V39" s="2"/>
      <c r="W39" s="2"/>
      <c r="X39" s="2"/>
      <c r="Y39" s="2"/>
    </row>
    <row r="40" spans="1:25" x14ac:dyDescent="0.25">
      <c r="A40" s="15">
        <f t="shared" si="6"/>
        <v>32</v>
      </c>
      <c r="B40" s="14" t="s">
        <v>15</v>
      </c>
      <c r="C40" s="20">
        <f>'Средние цены'!C40</f>
        <v>1.3690909090909089</v>
      </c>
      <c r="D40" s="26">
        <v>350</v>
      </c>
      <c r="E40" s="23">
        <f t="shared" si="0"/>
        <v>0.47918181818181815</v>
      </c>
      <c r="F40" s="26">
        <v>250</v>
      </c>
      <c r="G40" s="23">
        <f t="shared" si="1"/>
        <v>0.34227272727272723</v>
      </c>
      <c r="H40" s="26">
        <v>250</v>
      </c>
      <c r="I40" s="23">
        <f t="shared" si="2"/>
        <v>0.34227272727272723</v>
      </c>
      <c r="J40" s="26">
        <v>150</v>
      </c>
      <c r="K40" s="23">
        <f t="shared" si="3"/>
        <v>0.20536363636363636</v>
      </c>
      <c r="L40" s="26">
        <v>250</v>
      </c>
      <c r="M40" s="23">
        <f t="shared" si="4"/>
        <v>0.34227272727272723</v>
      </c>
      <c r="N40" s="26">
        <v>400</v>
      </c>
      <c r="O40" s="23">
        <f t="shared" si="5"/>
        <v>0.54763636363636359</v>
      </c>
      <c r="P40" s="4"/>
      <c r="Q40" s="1"/>
      <c r="R40" s="11"/>
      <c r="S40" s="2"/>
      <c r="T40" s="2"/>
      <c r="U40" s="2"/>
      <c r="V40" s="2"/>
      <c r="W40" s="2"/>
      <c r="X40" s="2"/>
      <c r="Y40" s="2"/>
    </row>
    <row r="41" spans="1:25" x14ac:dyDescent="0.25">
      <c r="A41" s="15">
        <f t="shared" si="6"/>
        <v>33</v>
      </c>
      <c r="B41" s="14" t="s">
        <v>16</v>
      </c>
      <c r="C41" s="20">
        <f>'Средние цены'!C41</f>
        <v>2.0363636363636366</v>
      </c>
      <c r="D41" s="26">
        <v>450</v>
      </c>
      <c r="E41" s="23">
        <f t="shared" si="0"/>
        <v>0.91636363636363638</v>
      </c>
      <c r="F41" s="26">
        <v>400</v>
      </c>
      <c r="G41" s="23">
        <f t="shared" si="1"/>
        <v>0.81454545454545457</v>
      </c>
      <c r="H41" s="26">
        <v>300</v>
      </c>
      <c r="I41" s="23">
        <f t="shared" si="2"/>
        <v>0.61090909090909096</v>
      </c>
      <c r="J41" s="26">
        <v>200</v>
      </c>
      <c r="K41" s="23">
        <f t="shared" si="3"/>
        <v>0.40727272727272729</v>
      </c>
      <c r="L41" s="26">
        <v>400</v>
      </c>
      <c r="M41" s="23">
        <f t="shared" si="4"/>
        <v>0.81454545454545457</v>
      </c>
      <c r="N41" s="26">
        <v>500</v>
      </c>
      <c r="O41" s="23">
        <f t="shared" si="5"/>
        <v>1.0181818181818183</v>
      </c>
      <c r="P41" s="4"/>
      <c r="Q41" s="1"/>
      <c r="R41" s="11"/>
    </row>
    <row r="42" spans="1:25" x14ac:dyDescent="0.25">
      <c r="A42" s="18"/>
      <c r="B42" s="19" t="s">
        <v>26</v>
      </c>
      <c r="C42" s="27"/>
      <c r="D42" s="26"/>
      <c r="E42" s="28">
        <f>SUM(E9:E41)</f>
        <v>38.721933787878783</v>
      </c>
      <c r="F42" s="26"/>
      <c r="G42" s="28">
        <f>SUM(G9:G41)</f>
        <v>28.629369711399715</v>
      </c>
      <c r="H42" s="26"/>
      <c r="I42" s="28">
        <f>SUM(I9:I41)</f>
        <v>20.103073874458865</v>
      </c>
      <c r="J42" s="26"/>
      <c r="K42" s="38">
        <f>SUM(K9:K41)</f>
        <v>16.836182748917743</v>
      </c>
      <c r="L42" s="26"/>
      <c r="M42" s="28">
        <f>SUM(M9:M41)</f>
        <v>31.889525822510834</v>
      </c>
      <c r="N42" s="26"/>
      <c r="O42" s="28">
        <f>SUM(O9:O41)</f>
        <v>58.685240331890334</v>
      </c>
      <c r="P42" s="1"/>
      <c r="Q42" s="1"/>
      <c r="R42" s="10">
        <f>SUM(R9:R41)</f>
        <v>2.2956272727272728</v>
      </c>
    </row>
    <row r="43" spans="1:2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2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</sheetData>
  <mergeCells count="22">
    <mergeCell ref="P8:R8"/>
    <mergeCell ref="H7:I7"/>
    <mergeCell ref="J7:K7"/>
    <mergeCell ref="H8:I8"/>
    <mergeCell ref="J8:K8"/>
    <mergeCell ref="A8:B8"/>
    <mergeCell ref="D8:E8"/>
    <mergeCell ref="F8:G8"/>
    <mergeCell ref="L8:M8"/>
    <mergeCell ref="N8:O8"/>
    <mergeCell ref="A2:R2"/>
    <mergeCell ref="C4:C7"/>
    <mergeCell ref="A4:B7"/>
    <mergeCell ref="P5:R7"/>
    <mergeCell ref="D4:R4"/>
    <mergeCell ref="D6:G6"/>
    <mergeCell ref="H6:K6"/>
    <mergeCell ref="D5:K5"/>
    <mergeCell ref="L5:M7"/>
    <mergeCell ref="N5:O7"/>
    <mergeCell ref="F7:G7"/>
    <mergeCell ref="D7:E7"/>
  </mergeCells>
  <phoneticPr fontId="1" type="noConversion"/>
  <pageMargins left="0" right="0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Средние цены</vt:lpstr>
      <vt:lpstr>РС</vt:lpstr>
      <vt:lpstr>МС</vt:lpstr>
      <vt:lpstr>МС!Заголовки_для_печати</vt:lpstr>
      <vt:lpstr>РС!Заголовки_для_печати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rctkum-109-1</cp:lastModifiedBy>
  <cp:lastPrinted>2021-04-20T06:11:12Z</cp:lastPrinted>
  <dcterms:created xsi:type="dcterms:W3CDTF">2015-01-30T12:39:43Z</dcterms:created>
  <dcterms:modified xsi:type="dcterms:W3CDTF">2022-01-27T07:40:53Z</dcterms:modified>
</cp:coreProperties>
</file>